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8700" firstSheet="5" activeTab="10"/>
  </bookViews>
  <sheets>
    <sheet name="1.sz.m..mérleg" sheetId="1" r:id="rId1"/>
    <sheet name="2.sz.m-bevételek" sheetId="2" r:id="rId2"/>
    <sheet name="3.sz.m.-kiadások" sheetId="3" r:id="rId3"/>
    <sheet name="3.asz.m.kiadások-szakfa." sheetId="4" r:id="rId4"/>
    <sheet name="4.sz.m.-tartalék" sheetId="5" r:id="rId5"/>
    <sheet name="5.sz.m.-felh." sheetId="6" r:id="rId6"/>
    <sheet name="6.sz.m-ei.felhasz." sheetId="7" r:id="rId7"/>
    <sheet name="7.sz.m.-közv.tám." sheetId="8" r:id="rId8"/>
    <sheet name="8.sz.m.-KJ-mérleg" sheetId="9" r:id="rId9"/>
    <sheet name="8.a.sz.m-KJ" sheetId="10" r:id="rId10"/>
    <sheet name="8.b.sz.m.-felh. Kj" sheetId="11" r:id="rId11"/>
    <sheet name="9.sz.m.-MAMI mérleg" sheetId="12" r:id="rId12"/>
    <sheet name="9.a.sz.m-MAMI" sheetId="13" r:id="rId13"/>
  </sheets>
  <definedNames>
    <definedName name="_xlnm.Print_Area" localSheetId="3">'3.asz.m.kiadások-szakfa.'!$A$1:$C$393</definedName>
  </definedNames>
  <calcPr fullCalcOnLoad="1"/>
</workbook>
</file>

<file path=xl/sharedStrings.xml><?xml version="1.0" encoding="utf-8"?>
<sst xmlns="http://schemas.openxmlformats.org/spreadsheetml/2006/main" count="931" uniqueCount="551">
  <si>
    <t>A</t>
  </si>
  <si>
    <t>B</t>
  </si>
  <si>
    <t>E</t>
  </si>
  <si>
    <t>Megnevezés</t>
  </si>
  <si>
    <t>I.</t>
  </si>
  <si>
    <t>Működési bevételek</t>
  </si>
  <si>
    <t>Igazgatási szolgáltatás díjbevétele</t>
  </si>
  <si>
    <t>Intézményi működési bevételek</t>
  </si>
  <si>
    <t>Tájház belépők</t>
  </si>
  <si>
    <t>Önkormányzatok sajátos működési bevételei</t>
  </si>
  <si>
    <t>Helyi adók</t>
  </si>
  <si>
    <t>magánszemélyek kommunális adója</t>
  </si>
  <si>
    <t>telekadó</t>
  </si>
  <si>
    <t xml:space="preserve">iparűzési adó  </t>
  </si>
  <si>
    <t>pótlékok, bírságok</t>
  </si>
  <si>
    <t>Átengedett központi adók</t>
  </si>
  <si>
    <t>településre kimutatott személyi jöv.adó 8-%-a</t>
  </si>
  <si>
    <t>jövedelemdifferenciálódásának mérséklése</t>
  </si>
  <si>
    <t>gépjárműadó</t>
  </si>
  <si>
    <t>termőföld bérbeadásból származó jöv.adó</t>
  </si>
  <si>
    <t>Helyszíni és szabálysértésí bírságok</t>
  </si>
  <si>
    <t>Talajterhelési díj</t>
  </si>
  <si>
    <t>Egyéb sajátos bevételek</t>
  </si>
  <si>
    <t>Terembérletek</t>
  </si>
  <si>
    <t>Tájház bérleti díj+szállás</t>
  </si>
  <si>
    <t>Közterülethasználati díj</t>
  </si>
  <si>
    <t>Sírhely megváltás</t>
  </si>
  <si>
    <t>Bakonykarszt</t>
  </si>
  <si>
    <t xml:space="preserve">Gyógyszertár </t>
  </si>
  <si>
    <t>Posta</t>
  </si>
  <si>
    <t>Közösségi busz bérleti díja</t>
  </si>
  <si>
    <t>II.</t>
  </si>
  <si>
    <t>Támogatások</t>
  </si>
  <si>
    <t>Önkormányzatok költségvetési támogatása</t>
  </si>
  <si>
    <t>Normatív támogatások</t>
  </si>
  <si>
    <t>Települési önkormányzatok feladatai</t>
  </si>
  <si>
    <t>lakoságszám szerint</t>
  </si>
  <si>
    <t>kiegyészítés</t>
  </si>
  <si>
    <t>Körjegyzőség működése</t>
  </si>
  <si>
    <t>alap-hozzájárulás</t>
  </si>
  <si>
    <t>ösztönző hozzájárulás</t>
  </si>
  <si>
    <t>Üdülő helyi feladatok</t>
  </si>
  <si>
    <t>Pénzbeli szociális juttatások</t>
  </si>
  <si>
    <t>Közoktatási támogatások</t>
  </si>
  <si>
    <t>kiegészítő hozzájárulás</t>
  </si>
  <si>
    <t>Központosított előirányzatok</t>
  </si>
  <si>
    <t>Alapfokú Műv.Oktatás</t>
  </si>
  <si>
    <t>Bérpolitikai támogatás</t>
  </si>
  <si>
    <t>Normatív kötött felhasználású támogatások</t>
  </si>
  <si>
    <t>kiegészítő támogatás egyes közokt.feladatokhoz</t>
  </si>
  <si>
    <t>pedagógus szakvizsga, továbbképzés,..</t>
  </si>
  <si>
    <t>egyes szociális feladatok kiegészítő támogatása</t>
  </si>
  <si>
    <t>rendszeres szociális segély</t>
  </si>
  <si>
    <t>Központosított támogatás (kereset kiegészítés)</t>
  </si>
  <si>
    <t>Egyéb központi támogatás (érdekeltségnövelő támog.)</t>
  </si>
  <si>
    <t>III.</t>
  </si>
  <si>
    <t>Felhalmozási és tőke jellegű bevételek:</t>
  </si>
  <si>
    <t>Önkormányzatok sajátos felhalmozási és tőkebevételei</t>
  </si>
  <si>
    <t>pénzkövetelés játszótér és Ora et Labora</t>
  </si>
  <si>
    <t>IV.</t>
  </si>
  <si>
    <t>Támogatási kölcsönök visszatérülése á.h.-n kívülről</t>
  </si>
  <si>
    <t>Lakásfelújítási hitel törlesztése</t>
  </si>
  <si>
    <t>Hosszú lejáratú kötelezettség</t>
  </si>
  <si>
    <t xml:space="preserve">Hitel felvétel </t>
  </si>
  <si>
    <t>V.</t>
  </si>
  <si>
    <t>Véglegesen átvett pénzeszközök</t>
  </si>
  <si>
    <t>OEP támogatás</t>
  </si>
  <si>
    <t>Önkorm.által szervezett köz. fogl.támog.(hosszabb id.t. fogl.)</t>
  </si>
  <si>
    <t>Kistérségi társulástól(mozgó könyvtári támog)</t>
  </si>
  <si>
    <t>Kislőd körjegyzőségi finanszírozás</t>
  </si>
  <si>
    <t>Iskolabusz normatíva Noszloptól</t>
  </si>
  <si>
    <t>VI.</t>
  </si>
  <si>
    <t>Pénzforgalom nélküli bevételek</t>
  </si>
  <si>
    <t>szabad pénzmaradvány</t>
  </si>
  <si>
    <t>kötelezettséggel terhelt pénzmaradvány</t>
  </si>
  <si>
    <t>NKÖ pénzmaradvány</t>
  </si>
  <si>
    <t>Új Otthon a károsultatkért számla</t>
  </si>
  <si>
    <t>Egyéb/jó telj.biztosíték</t>
  </si>
  <si>
    <t>MINDÖSSZESEN:</t>
  </si>
  <si>
    <t>2012.évi terv</t>
  </si>
  <si>
    <t>idegenforgalmi adó (befizetett)</t>
  </si>
  <si>
    <t>Egyéb bérleti díj</t>
  </si>
  <si>
    <t>lakásfenntartási támogatás</t>
  </si>
  <si>
    <t>fogl.helyettesítő támogatás</t>
  </si>
  <si>
    <t>megnevezése: Közutak, hidak, alagutak üzemeltetése, fenntartása</t>
  </si>
  <si>
    <t>2012.évi ei</t>
  </si>
  <si>
    <t>főkönyvi szám</t>
  </si>
  <si>
    <t>áfa</t>
  </si>
  <si>
    <t>Felhalmozási Kiadások</t>
  </si>
  <si>
    <t>egyéb üzemeltetés, fenntartás</t>
  </si>
  <si>
    <t>Karbantartási anyag</t>
  </si>
  <si>
    <t>útkátyuzás</t>
  </si>
  <si>
    <t>Készletbeszerzések</t>
  </si>
  <si>
    <t>Vásárolt termékeke ÁFA-ja</t>
  </si>
  <si>
    <t>Különféle dologi kiadások</t>
  </si>
  <si>
    <t>Dologi kiadások összesen</t>
  </si>
  <si>
    <t>Szakfeladat összesen</t>
  </si>
  <si>
    <t>Szakfeladat száma:   …………8411121</t>
  </si>
  <si>
    <t>megnevezése: Önkormányzati jogalkotás</t>
  </si>
  <si>
    <t>2012.évi ei.</t>
  </si>
  <si>
    <t>Polgármester tiszteletdíja</t>
  </si>
  <si>
    <t>Költségtérítés bér része</t>
  </si>
  <si>
    <t>Cafetéria</t>
  </si>
  <si>
    <t>Kötlségtérítés</t>
  </si>
  <si>
    <t>Személyi juttatások összesen</t>
  </si>
  <si>
    <t>szociális hozzájárulás                                           27%</t>
  </si>
  <si>
    <t>eü.hozzájárulás                                                    11.9%</t>
  </si>
  <si>
    <t>Munkaadókat terhelő járulékok összesen</t>
  </si>
  <si>
    <t>nem adatátviteli célú távközlési díjak (telefon)</t>
  </si>
  <si>
    <t>Szolgáltatások</t>
  </si>
  <si>
    <t>Reprezentáció</t>
  </si>
  <si>
    <t>munkáltatói SZJA     19,04%</t>
  </si>
  <si>
    <t>díjak, egyéb befiz</t>
  </si>
  <si>
    <t>Hiteltörlesztés  (tőke)</t>
  </si>
  <si>
    <t>irodaszer,nyomtatvány beszerzés</t>
  </si>
  <si>
    <t xml:space="preserve">könyv beszerzés </t>
  </si>
  <si>
    <t>egyéb. Kom.szolg. (domin tárhely)</t>
  </si>
  <si>
    <t>postaköltség</t>
  </si>
  <si>
    <t>hitelkamatok</t>
  </si>
  <si>
    <t>bankköltség</t>
  </si>
  <si>
    <t>Reklám, és prooaganda (Hírmondó)</t>
  </si>
  <si>
    <t>Új Atlantisz tagdíj</t>
  </si>
  <si>
    <t>Dél-Bakony KTKE</t>
  </si>
  <si>
    <t>SMB Leadaer tagdíj</t>
  </si>
  <si>
    <t>TÖOSZ tagdíj</t>
  </si>
  <si>
    <t>Díjak, egyéb befiz.</t>
  </si>
  <si>
    <t>Szakfeladat száma:   …………8414021………………..</t>
  </si>
  <si>
    <t>megnevezése: Közvilágítási feladatok</t>
  </si>
  <si>
    <t>villamosenergia szolgáltatás</t>
  </si>
  <si>
    <t>többletszolgáltatási díj</t>
  </si>
  <si>
    <t>közvilágítás karbantartási díj</t>
  </si>
  <si>
    <t>Szakfeladat száma:   …………8414031…………………………..</t>
  </si>
  <si>
    <t>RÉSZGAZDA:</t>
  </si>
  <si>
    <t>megnevezése: Város- és községgazdálkodás m.n.s. szolgáltatások</t>
  </si>
  <si>
    <t>szemétszállítás</t>
  </si>
  <si>
    <t>lomtalanítás (száll.szolg.)</t>
  </si>
  <si>
    <t>Szolgáltatás</t>
  </si>
  <si>
    <t>Különféle adók, díjak,egyéb kiadások</t>
  </si>
  <si>
    <t>VII.</t>
  </si>
  <si>
    <t>Működési célú pénzeszköz átadás(rezsi ktg)</t>
  </si>
  <si>
    <t>Karbantartás</t>
  </si>
  <si>
    <t>VIII.</t>
  </si>
  <si>
    <t>RÉSZGAZDA</t>
  </si>
  <si>
    <t>Megbízási díj</t>
  </si>
  <si>
    <t>irodaszer, nyomtatvány</t>
  </si>
  <si>
    <t>karb.anyag</t>
  </si>
  <si>
    <t>hajtó- és kenőanyag beszerzés</t>
  </si>
  <si>
    <t>egyéb üzemeltetési (mosatás)</t>
  </si>
  <si>
    <t>karb., kisjavítás(gumicsere)</t>
  </si>
  <si>
    <t>vásárolt közszolg. (műszaki vizsga)</t>
  </si>
  <si>
    <t>fogl.eü</t>
  </si>
  <si>
    <t>belföldi kiküldetés</t>
  </si>
  <si>
    <t>kötelező biztosítás</t>
  </si>
  <si>
    <t>Casco biztosítás</t>
  </si>
  <si>
    <t>IX.</t>
  </si>
  <si>
    <t>Iskola felújítás (Felső )</t>
  </si>
  <si>
    <t>Iskola felújítás (Felső ) ÁFA</t>
  </si>
  <si>
    <t>Beruh.célú peszkátad.( Iskola felúj. )   2041650.- van noszlopi számlán</t>
  </si>
  <si>
    <t>Felső iskola, óvoda kerítés</t>
  </si>
  <si>
    <t>Felső iskola, óvoda kerítés ÁFA</t>
  </si>
  <si>
    <t>Hivataltető csere és festés</t>
  </si>
  <si>
    <t>Hivataltető csere és festés áfa</t>
  </si>
  <si>
    <t xml:space="preserve">Műk.célú peszk. átadás </t>
  </si>
  <si>
    <t xml:space="preserve">Egyéb bérrend.hat.a.tart.munkabére  </t>
  </si>
  <si>
    <t>Egyéb bérrend.hat.a.tart.étk.jegye</t>
  </si>
  <si>
    <t>Vegyszerbeszerzés</t>
  </si>
  <si>
    <t>egyéb (tisztítószereki) anyag beszerzése</t>
  </si>
  <si>
    <t>egyéb (karbantartási) anyag beszerzése</t>
  </si>
  <si>
    <t>szállítási szolg.</t>
  </si>
  <si>
    <t>Gázenergia (Tájház, Dózsa u.)</t>
  </si>
  <si>
    <t>Foglalkozás egészségügy</t>
  </si>
  <si>
    <t>Karbantartás, kisjavítás</t>
  </si>
  <si>
    <t xml:space="preserve"> Villamos energia /Tájház, Dózsa u./</t>
  </si>
  <si>
    <t>  Víz és csatorna díjak</t>
  </si>
  <si>
    <t>Vásárolt közszolgáltatás (gyepmesteri szolg)</t>
  </si>
  <si>
    <t>Egyéb üzemelt.szolg. (tűzvéd.szolg.)</t>
  </si>
  <si>
    <t>Szemétszállítás (intézmények)</t>
  </si>
  <si>
    <t xml:space="preserve"> Intézmények kéményseprési díj</t>
  </si>
  <si>
    <t>Nyárbúcsúztató és egyéb rendezvények költségei</t>
  </si>
  <si>
    <t>Egyéb kult.rendezvények</t>
  </si>
  <si>
    <t>Egyéb dologi kiadások</t>
  </si>
  <si>
    <t>munk.SZJA</t>
  </si>
  <si>
    <t>Különféle adók, díjak, egyéb kiadások</t>
  </si>
  <si>
    <t>Polgárőr autó cégautó SZJA</t>
  </si>
  <si>
    <t>Intézmények vagyonbiztosítása</t>
  </si>
  <si>
    <t xml:space="preserve"> Bakonykarszt fejlesztési díjhányad</t>
  </si>
  <si>
    <t>Munkagép kötelező biztosítása, polg.autó köt., géptörés</t>
  </si>
  <si>
    <t>Szakhatósági eng.helyrajz.térképkiv.tul.lap</t>
  </si>
  <si>
    <t xml:space="preserve"> Vizitársulat érdekeltségi hozzájárulás</t>
  </si>
  <si>
    <t>Egyéb folyó kiadások</t>
  </si>
  <si>
    <t>X.</t>
  </si>
  <si>
    <t>Szakfeladat száma:   …………8419075…………………..</t>
  </si>
  <si>
    <t>megnevezése: Önkormányzatok elszámolásai költségvetési szerveikkel</t>
  </si>
  <si>
    <t>Körjegyzőség 2011.évi elszámolás- Kislőd</t>
  </si>
  <si>
    <t>Szakszolgálat finanszírozása</t>
  </si>
  <si>
    <t>Alapszolgáltatási Kp.finanszírozása</t>
  </si>
  <si>
    <t>Oktatási intézmények finanszírozása-Óvoda</t>
  </si>
  <si>
    <t>Oktatási intézmények finanszírozása-Iskola</t>
  </si>
  <si>
    <t>Háziorvosi ügyelet támogatása</t>
  </si>
  <si>
    <t>Fogászati ellátás támogatása</t>
  </si>
  <si>
    <t>XI.</t>
  </si>
  <si>
    <t>Szakfeladat száma:   …………8419089………………..</t>
  </si>
  <si>
    <t>megnevezése: Fejezeti és általános tartalékok elszámolása</t>
  </si>
  <si>
    <t>Egyéb általános tartalék</t>
  </si>
  <si>
    <t>Egyéb céltartalék</t>
  </si>
  <si>
    <t>XII.</t>
  </si>
  <si>
    <t>Szakfeladat száma:   ……8690411…………………..</t>
  </si>
  <si>
    <t>megnevezése:    Család- és nővédelmi egészségügyi gondozás</t>
  </si>
  <si>
    <t xml:space="preserve">Állományíba nem tart. megbízási díja    9 hó </t>
  </si>
  <si>
    <t>közalkalmazott alapilletménye   5 hó*144.600</t>
  </si>
  <si>
    <t>közalkalmazott területi pótlék     5 hó *20.000</t>
  </si>
  <si>
    <t>közalkalmazott t munkábajárás ktg.tér 3 hó* 8.600</t>
  </si>
  <si>
    <t>közalk.étk.   5 hó*5.000</t>
  </si>
  <si>
    <t>eü.hozzájár. 11,9%</t>
  </si>
  <si>
    <t>gyógyszer beszerzés</t>
  </si>
  <si>
    <t>kisért.tesz. (nyomtató+egyéb)</t>
  </si>
  <si>
    <t>egyéb  anyag beszerzése</t>
  </si>
  <si>
    <t>nem adatátviteli díj</t>
  </si>
  <si>
    <t>adatátviteli díj</t>
  </si>
  <si>
    <t>szoftver általány</t>
  </si>
  <si>
    <t>karbantartás, kisjavítás</t>
  </si>
  <si>
    <t>száll.szolg.</t>
  </si>
  <si>
    <t>vllamosenergia szolgáltatás</t>
  </si>
  <si>
    <t>posta költség</t>
  </si>
  <si>
    <t>munkáltatói szja   19,04%</t>
  </si>
  <si>
    <t>Ddíjak, befizetések (ántsz engedély)</t>
  </si>
  <si>
    <t>XV.</t>
  </si>
  <si>
    <t>Szakfeladat száma:   …………8821111…………………..</t>
  </si>
  <si>
    <t>foglalkoztatást helyettesítő támogatás</t>
  </si>
  <si>
    <t>rend.szoc.segély</t>
  </si>
  <si>
    <t>rend.szoc.segély (eg.kár)</t>
  </si>
  <si>
    <t>XIV.</t>
  </si>
  <si>
    <t>Szakfeladat száma:   …………882113……………..</t>
  </si>
  <si>
    <t>megnevezése: ……….Lakásfenntartási támogatás</t>
  </si>
  <si>
    <t>Lakásfenntartási támogatás</t>
  </si>
  <si>
    <t>Szakfeladat száma:   …………8821221……………..</t>
  </si>
  <si>
    <t>megnevezése: ……….Átmeneti segély</t>
  </si>
  <si>
    <t>Átmeneti segély</t>
  </si>
  <si>
    <t>XVII.</t>
  </si>
  <si>
    <t>Szakfeladat száma:   …………8821231…………………..</t>
  </si>
  <si>
    <t>megnevezése: ……….Temetési segély</t>
  </si>
  <si>
    <t>Temetési segély</t>
  </si>
  <si>
    <t>XVIII.</t>
  </si>
  <si>
    <t>Szakfeladat száma:   …………8821291…………………..</t>
  </si>
  <si>
    <t>megnevezése: ………..Egyéb önkormányzati támogatás</t>
  </si>
  <si>
    <t>Beiskolázási segély</t>
  </si>
  <si>
    <t>Arany János pr.támogatás</t>
  </si>
  <si>
    <t>Bursa H.támogatás</t>
  </si>
  <si>
    <t>Szakfeladat száma:   …………8821161……..</t>
  </si>
  <si>
    <t>megnevezése: ……….Ápolási díj méltányossági alapon</t>
  </si>
  <si>
    <t>Ápolási díj</t>
  </si>
  <si>
    <t>XX.</t>
  </si>
  <si>
    <t>Szakfeladat száma:   …………8903021…………………..</t>
  </si>
  <si>
    <t>megnevezése: ……….Civil szervezetek program- és egyéb támogatása</t>
  </si>
  <si>
    <t>Német N.E. támogatás(Énekkar)</t>
  </si>
  <si>
    <t>Polgárőr egyesület támogatása</t>
  </si>
  <si>
    <t>Látássérült Klub támogatása</t>
  </si>
  <si>
    <t>SE támogatás</t>
  </si>
  <si>
    <t>XXI.</t>
  </si>
  <si>
    <t>Szakfeladat száma:   …………8904421.…………………………..</t>
  </si>
  <si>
    <t>megnevezése: Huzamosabb idejű közfoglalkoztatás</t>
  </si>
  <si>
    <t>egyéb bérrendszer hatálya alá tartozók munkabére</t>
  </si>
  <si>
    <t>munkaruha és egyéb</t>
  </si>
  <si>
    <t>Szakfeladat száma:   …………9101231………………………..</t>
  </si>
  <si>
    <t>megnevezése: Könyvtári szolgáltatások</t>
  </si>
  <si>
    <t>állományba nem tartozók megbízási díja</t>
  </si>
  <si>
    <t xml:space="preserve">kisértékű tárgyi eszköz </t>
  </si>
  <si>
    <t>tisztitószer beszerzése</t>
  </si>
  <si>
    <t>nem adatátvit. Célú távközlési díj (telefon)</t>
  </si>
  <si>
    <t>gázenergia szolgáltatás</t>
  </si>
  <si>
    <t>víz- és csatornadíj</t>
  </si>
  <si>
    <t>karbantartási, kisjavítási szolgáltatások</t>
  </si>
  <si>
    <t>Szakfeladat száma:   …………9603021.………………………..</t>
  </si>
  <si>
    <t>megnevezése: Köztemető-fenntartás és működtetés</t>
  </si>
  <si>
    <t>Temető lépcső kialakítás</t>
  </si>
  <si>
    <t>Egyéb üzemeltetési szolg. (fakitermelés)</t>
  </si>
  <si>
    <t>Szakfeladat összesen:</t>
  </si>
  <si>
    <t>Szakfeladat száma:                 852032-1</t>
  </si>
  <si>
    <t>szakfeladat megnevezése:     Alapfokú művészet oktatás</t>
  </si>
  <si>
    <t>közalkalmazottak alapilletménye</t>
  </si>
  <si>
    <t>Közalkalmazottak egyéb kötelező illetménypótléka</t>
  </si>
  <si>
    <t>Közalkalmazottak túlóra díja</t>
  </si>
  <si>
    <t>közalkalmazottak kereset kiegészítése</t>
  </si>
  <si>
    <t>közalk.egyéb munk.juttatásai</t>
  </si>
  <si>
    <t>közalk.egyéb  juttatásai</t>
  </si>
  <si>
    <t>közalk.jubileumi jutalma</t>
  </si>
  <si>
    <t>közalkalmazottak étkezési hozzájárulása</t>
  </si>
  <si>
    <t>részmunkaidős közalkalmazottak alapilletménye</t>
  </si>
  <si>
    <t>részmunkaidős közalk.munkavégzéshez kapcs.juttatása (pótlék)</t>
  </si>
  <si>
    <t>részmunkaidős közalk.étkez.</t>
  </si>
  <si>
    <t>EHO</t>
  </si>
  <si>
    <t>szakmai  anyag beszerzés</t>
  </si>
  <si>
    <t>karbantartási anyag</t>
  </si>
  <si>
    <t>bérleti díj /Boros M.)</t>
  </si>
  <si>
    <t>szállítási szolgáltatás</t>
  </si>
  <si>
    <t>gázszolgáltatás</t>
  </si>
  <si>
    <t>villamos energia szolgáltatás</t>
  </si>
  <si>
    <t>víz- és csatorna díjak</t>
  </si>
  <si>
    <t>postaköltségek</t>
  </si>
  <si>
    <t>vásárolt közszolgáltatás (számlás megbízási díjasok)</t>
  </si>
  <si>
    <t>Belföldi kiküldetés</t>
  </si>
  <si>
    <t>Egyéb dologi kiadások -rendezvények</t>
  </si>
  <si>
    <t>Munkáltatói szja étkezési jegy</t>
  </si>
  <si>
    <t>MAMI finanszírozása</t>
  </si>
  <si>
    <t>Körjegyzőség finanszírozása Kislőd</t>
  </si>
  <si>
    <t>C</t>
  </si>
  <si>
    <t>D</t>
  </si>
  <si>
    <t>F</t>
  </si>
  <si>
    <t>G</t>
  </si>
  <si>
    <t>H</t>
  </si>
  <si>
    <t>I</t>
  </si>
  <si>
    <t>J</t>
  </si>
  <si>
    <t>K</t>
  </si>
  <si>
    <t>Szakfa.
száma</t>
  </si>
  <si>
    <t>Szakfeladat
megnevezése</t>
  </si>
  <si>
    <t>Összes
 kiadás</t>
  </si>
  <si>
    <t>Személyi 
jell.
kifizetések</t>
  </si>
  <si>
    <t>Munkaad.
terh.
járulékok</t>
  </si>
  <si>
    <t>Dologi
kiadások</t>
  </si>
  <si>
    <t>Szoc.pol. ellátások
és egyéb juttatások</t>
  </si>
  <si>
    <t>Támog.ért.
kiad.
Pénzeszk.
átadások</t>
  </si>
  <si>
    <t>Felhalm. kiadások</t>
  </si>
  <si>
    <t>Hitel-tőke
törlesztés</t>
  </si>
  <si>
    <t>Tartalék</t>
  </si>
  <si>
    <t>Közutak, hidak, alagutak üzemeltetése, fenntartása</t>
  </si>
  <si>
    <t>Önkormányzati jogalkotás</t>
  </si>
  <si>
    <t>Közvilágítási feladatok</t>
  </si>
  <si>
    <t>Város- és községgazdálkodás m.n.s. szolgált.</t>
  </si>
  <si>
    <t>ebből:                            települési hulladék</t>
  </si>
  <si>
    <t>háziorvosi szolgálat</t>
  </si>
  <si>
    <t>iskolabusz</t>
  </si>
  <si>
    <t>község gazdálkodás</t>
  </si>
  <si>
    <t>Önkormányzatok elszámolásai költségvet.szerveikkel</t>
  </si>
  <si>
    <t>Fejezeti és általános tartalékok elszámolása</t>
  </si>
  <si>
    <t>Család - és nővédelmi egészségügyi gondozás</t>
  </si>
  <si>
    <t>Rendszeres szociális segély</t>
  </si>
  <si>
    <t>Egyéb önkormányzati támogatás</t>
  </si>
  <si>
    <t>Ápolási díj méltányossági alapon</t>
  </si>
  <si>
    <t>Civil szervezetek program- és egyéb támogatása</t>
  </si>
  <si>
    <t>Közhasznú foglalkoztatás</t>
  </si>
  <si>
    <t>Könyvtári szolgáltatások</t>
  </si>
  <si>
    <t>Köztemető fenntartás és működtetés</t>
  </si>
  <si>
    <t>Szakfeladatok összesen</t>
  </si>
  <si>
    <t>Műk.c.peszk átad. ("Új otthonosok")</t>
  </si>
  <si>
    <t>községgazdálkodás</t>
  </si>
  <si>
    <t>Utasbiztosítás</t>
  </si>
  <si>
    <t>Egyéb céltartalék (képviselői keret 2011-ről)</t>
  </si>
  <si>
    <t>NKÖ támogatása+pénzmaradvány átadása</t>
  </si>
  <si>
    <t>2012.évvégén fennmaradó fejl.hitel</t>
  </si>
  <si>
    <t>"Jóteljesítési biztosíték"</t>
  </si>
  <si>
    <t>Körjegyzőség finanszírozása  -Magyarpolány   (ös.kiad. 12831- pm.1805)</t>
  </si>
  <si>
    <t>Egyéb bevétel</t>
  </si>
  <si>
    <t>Intézményi bevételek-térítési díjak</t>
  </si>
  <si>
    <t>szociális hozzájárulási adó 27%</t>
  </si>
  <si>
    <t>Egyéb Különféle kiadások</t>
  </si>
  <si>
    <t>adatátviteli célú távközlési díjak (internet)</t>
  </si>
  <si>
    <t>Önkormányzati finanszírozás</t>
  </si>
  <si>
    <t>Kiadások összesen</t>
  </si>
  <si>
    <t>Bevételek  összesen</t>
  </si>
  <si>
    <t>Kamatbevétel</t>
  </si>
  <si>
    <t>XIII.</t>
  </si>
  <si>
    <t>XVI.</t>
  </si>
  <si>
    <t>XIX</t>
  </si>
  <si>
    <t>ezer Ft</t>
  </si>
  <si>
    <t>Fejlesztési hitel</t>
  </si>
  <si>
    <t>Bevételek</t>
  </si>
  <si>
    <t>Kiadások</t>
  </si>
  <si>
    <t>Előirányzat</t>
  </si>
  <si>
    <t>Munkaadókat terhelő járulékok</t>
  </si>
  <si>
    <t>Dologi kiadások</t>
  </si>
  <si>
    <t>Felhalmozási kiadások</t>
  </si>
  <si>
    <t>Pénzmaradvány</t>
  </si>
  <si>
    <t>megnevezés</t>
  </si>
  <si>
    <t>szakfeladat</t>
  </si>
  <si>
    <t>összeg</t>
  </si>
  <si>
    <t>év</t>
  </si>
  <si>
    <t>Felhalmozási bevételek összesen</t>
  </si>
  <si>
    <t>Felhalmozási kiadások összesen:</t>
  </si>
  <si>
    <t>Működési és felhalm.célú támog.értékű bevétel</t>
  </si>
  <si>
    <t>Kölcsönök megtérülése</t>
  </si>
  <si>
    <t>Ellátottak pénzbeli juttatása</t>
  </si>
  <si>
    <t>Egyéb működési célú kiadások</t>
  </si>
  <si>
    <t>Hitel-tőke törlesztés</t>
  </si>
  <si>
    <t>Szakfeladat száma:   …………5220001………………………..</t>
  </si>
  <si>
    <t>megnevezése: ………..Aktív korúak ellátás</t>
  </si>
  <si>
    <t>Iskola felújítás</t>
  </si>
  <si>
    <t>Iskola, óvoda kerítés felújítás</t>
  </si>
  <si>
    <t>Temető lépcső felújítás</t>
  </si>
  <si>
    <t>Költségvetésből kapott támogatás</t>
  </si>
  <si>
    <t>A támogatás kedvezményezettje</t>
  </si>
  <si>
    <t>Adóelengedés</t>
  </si>
  <si>
    <t>Adókedvezmény</t>
  </si>
  <si>
    <t>Egyéb</t>
  </si>
  <si>
    <t>Összesen</t>
  </si>
  <si>
    <t>mértéke%</t>
  </si>
  <si>
    <t>összege</t>
  </si>
  <si>
    <t>jogcíme</t>
  </si>
  <si>
    <t>mérétke%</t>
  </si>
  <si>
    <t>Műemlék épületek lakói</t>
  </si>
  <si>
    <t>komm.adó</t>
  </si>
  <si>
    <t>Mozgáskorlátozott személyek, 
költségvetési szerv,
társadalmi szerv</t>
  </si>
  <si>
    <t>gépj.adó</t>
  </si>
  <si>
    <t>65 év feletti komm.adó</t>
  </si>
  <si>
    <t>Műemlék épület 54db x 9000.- Ft/év = 486000.-Ft</t>
  </si>
  <si>
    <t>Gépjárműadó</t>
  </si>
  <si>
    <t>mozg.korlát.személyek tulajdon.lévő : 5db = 37.283,- Ft</t>
  </si>
  <si>
    <t>társadalmi szervezet tulajdonában lévő: 1 db = 8.260.- Ft</t>
  </si>
  <si>
    <t>költségvetési szervezet tulajdonában lévő: 1 db = 28.014.- Ft</t>
  </si>
  <si>
    <t xml:space="preserve">25/2008./XII.11./Korm.renelet lalpján mentes a kommunális adó megfizetése alól az </t>
  </si>
  <si>
    <t>a 65. Életévét betöltött magánszemély, aki az ingatlanban egyedül él.</t>
  </si>
  <si>
    <t xml:space="preserve"> ezer Ft-ban</t>
  </si>
  <si>
    <t>L</t>
  </si>
  <si>
    <t>M</t>
  </si>
  <si>
    <t>N</t>
  </si>
  <si>
    <t>O</t>
  </si>
  <si>
    <t>Kiadások
 megnevezése</t>
  </si>
  <si>
    <t>össz.</t>
  </si>
  <si>
    <t>2012.évi várható kiadások havi forgalma</t>
  </si>
  <si>
    <t>I.hó</t>
  </si>
  <si>
    <t>II.hó</t>
  </si>
  <si>
    <t>III.hó</t>
  </si>
  <si>
    <t>IV.hó</t>
  </si>
  <si>
    <t>V.hó</t>
  </si>
  <si>
    <t>VI.hó</t>
  </si>
  <si>
    <t>VII.hó</t>
  </si>
  <si>
    <t>VIII.hó</t>
  </si>
  <si>
    <t>IX.hó</t>
  </si>
  <si>
    <t>X.hó</t>
  </si>
  <si>
    <t>XI.hó</t>
  </si>
  <si>
    <t>XII.hó</t>
  </si>
  <si>
    <t>Személyi
 juttatások</t>
  </si>
  <si>
    <t xml:space="preserve">Er. </t>
  </si>
  <si>
    <t xml:space="preserve">Mód. </t>
  </si>
  <si>
    <t>Munkaadókat
 terhelő jár.</t>
  </si>
  <si>
    <t>Dologi kiad.
össz.</t>
  </si>
  <si>
    <t>Ellátott 
pénzb.jutt.</t>
  </si>
  <si>
    <t>Egyéb 
műk.kiad.</t>
  </si>
  <si>
    <t>Hitel-tőke  törl.</t>
  </si>
  <si>
    <t>Felhalmozási 
kiadás</t>
  </si>
  <si>
    <t>Összes kiadás</t>
  </si>
  <si>
    <t>TARTALÉK</t>
  </si>
  <si>
    <t>Kiadások 
összesen</t>
  </si>
  <si>
    <t>Bevételek
 megnevezése</t>
  </si>
  <si>
    <t>2012.évi várható bevételek havi forgalma</t>
  </si>
  <si>
    <t>Költségvetésből 
kapott támogatások</t>
  </si>
  <si>
    <t>Áteng. kp. adók
kapott tám.</t>
  </si>
  <si>
    <t>Működési és felhl.c.támog.</t>
  </si>
  <si>
    <t>Intézményi  műk.bev.</t>
  </si>
  <si>
    <t>Kölcsönök megtér.</t>
  </si>
  <si>
    <t>Összes bevétel</t>
  </si>
  <si>
    <t>PÉNZMARADVÁNY</t>
  </si>
  <si>
    <t>Bevételek összesen</t>
  </si>
  <si>
    <t>Jó teljesítési biztosíték</t>
  </si>
  <si>
    <t>BEVÉTELEK</t>
  </si>
  <si>
    <t>KIADÁSOK</t>
  </si>
  <si>
    <t>Állami hozzájárulás /Alap/</t>
  </si>
  <si>
    <t>Személyi jellegű kifizetések</t>
  </si>
  <si>
    <t>Állami hozzájárulás /Ösztönző/</t>
  </si>
  <si>
    <t>Munkaadókat terhelő kiadások</t>
  </si>
  <si>
    <t>Felügyeleti szervtől kapott tám.(Mpolány)</t>
  </si>
  <si>
    <t>Felügyeleti szervtől kapott tám.(Kislőd)</t>
  </si>
  <si>
    <t>ÖSSZESEN</t>
  </si>
  <si>
    <t>Intézményi térítési díjak</t>
  </si>
  <si>
    <t>Közoktatási támogatás</t>
  </si>
  <si>
    <t>Kieg.támogatások</t>
  </si>
  <si>
    <t>Felügyeleti szervtől kapott támogatás</t>
  </si>
  <si>
    <t>Kieg.tám.egyes közokt.</t>
  </si>
  <si>
    <t>Szakfeladat száma:            8411261</t>
  </si>
  <si>
    <t>Szakfeladat megnevezése:   Önkormányzatok és többcélú kistérségi társulások igazgatási tevékenysége</t>
  </si>
  <si>
    <t>Magyarpolány</t>
  </si>
  <si>
    <t>Kislőd</t>
  </si>
  <si>
    <t>Köztisztviselők alapilletménye</t>
  </si>
  <si>
    <t>Köztisztviselők ill.kiegészítése</t>
  </si>
  <si>
    <t>Köztisztviselők nyelvpótléka</t>
  </si>
  <si>
    <t>Köztisztviselők köt.illetménypótléka</t>
  </si>
  <si>
    <t>Részmunkaidőben fogl.köztisztv.szemjuttatása</t>
  </si>
  <si>
    <t>Rész.munk.étk.jegy</t>
  </si>
  <si>
    <t>2012.évi cafetéria 152.700.-Ft/fő</t>
  </si>
  <si>
    <t>Jubileumi jutalom</t>
  </si>
  <si>
    <t>Kötelező továbbképzés</t>
  </si>
  <si>
    <t>Munkábajárás költségtérítése</t>
  </si>
  <si>
    <t>Rendszeres és nem rd.szem.juttatások</t>
  </si>
  <si>
    <t>További munkaviszonyt lét. Juttatása</t>
  </si>
  <si>
    <t>Külső személyi juttatások</t>
  </si>
  <si>
    <t>SZEMÉLYI JUTTATÁSOK ÖSSZESEN</t>
  </si>
  <si>
    <t>Szociális járulék  27 %</t>
  </si>
  <si>
    <t>EHO 11,9%</t>
  </si>
  <si>
    <t>MUNKAADÓI JÁRULÉKOK</t>
  </si>
  <si>
    <t>Irodaszer, nyomtatvány</t>
  </si>
  <si>
    <t>Könyv,.</t>
  </si>
  <si>
    <t xml:space="preserve">Folyóirat </t>
  </si>
  <si>
    <t>Egyéb inf.hordozó</t>
  </si>
  <si>
    <t>Kisértékű tárgyiegyszköz beszerzés</t>
  </si>
  <si>
    <t>Tisztítószer</t>
  </si>
  <si>
    <t>Készletbeszerzés</t>
  </si>
  <si>
    <t>Telefondíj</t>
  </si>
  <si>
    <t>Internet</t>
  </si>
  <si>
    <t>egyéb kom.szolgáltatás</t>
  </si>
  <si>
    <t>bérleti és lízingdíj /fénymásoló</t>
  </si>
  <si>
    <t>Gázenergia</t>
  </si>
  <si>
    <t>Villamosenergia-szolg</t>
  </si>
  <si>
    <t>Víz és csatormadíj</t>
  </si>
  <si>
    <t>Karbantartás-kisjavítás H-Robi)</t>
  </si>
  <si>
    <t>Szemétszállítás</t>
  </si>
  <si>
    <t>Postaköltség</t>
  </si>
  <si>
    <t>vávisz rendszerfelülgyelet</t>
  </si>
  <si>
    <t>foglalkozás eü.</t>
  </si>
  <si>
    <t>Bankköltség</t>
  </si>
  <si>
    <t>Vásárolt termék és szolg.ÁFA</t>
  </si>
  <si>
    <t>Kifizetői adó/cafeteria (2012.évben: 19,04%)</t>
  </si>
  <si>
    <t>Egyéb díjak, befiz.</t>
  </si>
  <si>
    <t>DOLOGI KIADÁSOK ÖSSZESEN</t>
  </si>
  <si>
    <t>SZAKFELADAT ÖSSZESEN  
(szfa:841126-1)</t>
  </si>
  <si>
    <t>2012.áprilisi lemondással</t>
  </si>
  <si>
    <t>Mpolány</t>
  </si>
  <si>
    <t>állami normatíva</t>
  </si>
  <si>
    <t>pénzmaradvány</t>
  </si>
  <si>
    <t>Önkormányzatot terhelő finanszírozási különbözet</t>
  </si>
  <si>
    <t xml:space="preserve"> ezer Ft</t>
  </si>
  <si>
    <t>Szakfeladat száma:   …………8414031</t>
  </si>
  <si>
    <t xml:space="preserve">                         igazgatási tevékenysége</t>
  </si>
  <si>
    <t>igazgatási tev.</t>
  </si>
  <si>
    <t>Számítógép</t>
  </si>
  <si>
    <t>Számítógép áfa</t>
  </si>
  <si>
    <t>Polányi fesztivál költségei</t>
  </si>
  <si>
    <t>Sportöltöző áfa</t>
  </si>
  <si>
    <t>Sportöltöző felújítás önrész</t>
  </si>
  <si>
    <t>Faluház felújítás</t>
  </si>
  <si>
    <t>Faluház felújítás áfa</t>
  </si>
  <si>
    <t>Óvoda épület felújítás</t>
  </si>
  <si>
    <t>Óvoda épület felújítás áfa</t>
  </si>
  <si>
    <t>Köztér felújítás</t>
  </si>
  <si>
    <t>Járda kialakítás</t>
  </si>
  <si>
    <t>Járda kialakítás áfa</t>
  </si>
  <si>
    <t>Köztér felújítás áfa</t>
  </si>
  <si>
    <t>Köztér tér felújítás tervezési ktg.</t>
  </si>
  <si>
    <t>Köztér tér felújítás tervezési ktg. Áfa</t>
  </si>
  <si>
    <t>Járda kialakítás tervei</t>
  </si>
  <si>
    <t>Járda kialakítás tervei áfa</t>
  </si>
  <si>
    <t>Iskola sportpálya felújítás</t>
  </si>
  <si>
    <t>Céltartalék</t>
  </si>
  <si>
    <t>Járda kialakítás és tervezési költségei</t>
  </si>
  <si>
    <t>Köztér felújítási és tervezési költségei</t>
  </si>
  <si>
    <t>Sportöltöző felújítási költségei</t>
  </si>
  <si>
    <t>Óvoda felújítás költségei</t>
  </si>
  <si>
    <t>Iskola  sportpálya felújítás kölségei</t>
  </si>
  <si>
    <t>Faluház felújítás költségei</t>
  </si>
  <si>
    <t>Pénzmaradvány felhasználás</t>
  </si>
  <si>
    <t>Átengedett központi adók felhasználása</t>
  </si>
  <si>
    <t>Számítógép vásárlás</t>
  </si>
  <si>
    <t>Irányító szervtől kapott támogatás
- felhalmozási kiadásokra</t>
  </si>
</sst>
</file>

<file path=xl/styles.xml><?xml version="1.0" encoding="utf-8"?>
<styleSheet xmlns="http://schemas.openxmlformats.org/spreadsheetml/2006/main">
  <numFmts count="4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\ _F_t"/>
    <numFmt numFmtId="168" formatCode="_-* #,##0\ _F_t_-;\-* #,##0\ _F_t_-;_-* &quot;-&quot;??\ _F_t_-;_-@_-"/>
    <numFmt numFmtId="169" formatCode="_-* #,##0.0\ _F_t_-;\-* #,##0.0\ _F_t_-;_-* &quot;-&quot;??\ _F_t_-;_-@_-"/>
    <numFmt numFmtId="170" formatCode="#,##0\ &quot;Ft&quot;"/>
    <numFmt numFmtId="171" formatCode="_-* #,##0.000\ _F_t_-;\-* #,##0.000\ _F_t_-;_-* &quot;-&quot;??\ _F_t_-;_-@_-"/>
    <numFmt numFmtId="172" formatCode="0.0%"/>
    <numFmt numFmtId="173" formatCode="_-* #,##0.0000\ _F_t_-;\-* #,##0.0000\ _F_t_-;_-* &quot;-&quot;??\ _F_t_-;_-@_-"/>
    <numFmt numFmtId="174" formatCode="_-* #,##0.00000\ _F_t_-;\-* #,##0.00000\ _F_t_-;_-* &quot;-&quot;??\ _F_t_-;_-@_-"/>
    <numFmt numFmtId="175" formatCode="_-* #,##0.000000\ _F_t_-;\-* #,##0.000000\ _F_t_-;_-* &quot;-&quot;??\ _F_t_-;_-@_-"/>
    <numFmt numFmtId="176" formatCode="_-* #,##0.0000000\ _F_t_-;\-* #,##0.0000000\ _F_t_-;_-* &quot;-&quot;??\ _F_t_-;_-@_-"/>
    <numFmt numFmtId="177" formatCode="_-* #,##0.00000000\ _F_t_-;\-* #,##0.00000000\ _F_t_-;_-* &quot;-&quot;??\ _F_t_-;_-@_-"/>
    <numFmt numFmtId="178" formatCode="_-* #,##0.0\ _F_t_-;\-* #,##0.0\ _F_t_-;_-* &quot;-&quot;?\ _F_t_-;_-@_-"/>
    <numFmt numFmtId="179" formatCode="0.0"/>
    <numFmt numFmtId="180" formatCode="#,##0&quot;Ft&quot;;\-#,##0&quot;Ft&quot;"/>
    <numFmt numFmtId="181" formatCode="#,##0&quot;Ft&quot;;[Red]\-#,##0&quot;Ft&quot;"/>
    <numFmt numFmtId="182" formatCode="#,##0.00&quot;Ft&quot;;\-#,##0.00&quot;Ft&quot;"/>
    <numFmt numFmtId="183" formatCode="#,##0.00&quot;Ft&quot;;[Red]\-#,##0.00&quot;Ft&quot;"/>
    <numFmt numFmtId="184" formatCode="_-* #,##0&quot;Ft&quot;_-;\-* #,##0&quot;Ft&quot;_-;_-* &quot;-&quot;&quot;Ft&quot;_-;_-@_-"/>
    <numFmt numFmtId="185" formatCode="_-* #,##0_F_t_-;\-* #,##0_F_t_-;_-* &quot;-&quot;_F_t_-;_-@_-"/>
    <numFmt numFmtId="186" formatCode="_-* #,##0.00&quot;Ft&quot;_-;\-* #,##0.00&quot;Ft&quot;_-;_-* &quot;-&quot;??&quot;Ft&quot;_-;_-@_-"/>
    <numFmt numFmtId="187" formatCode="_-* #,##0.00_F_t_-;\-* #,##0.00_F_t_-;_-* &quot;-&quot;??_F_t_-;_-@_-"/>
    <numFmt numFmtId="188" formatCode="#,##0&quot; Ft&quot;;\-#,##0&quot; Ft&quot;"/>
    <numFmt numFmtId="189" formatCode="#,##0&quot; Ft&quot;;[Red]\-#,##0&quot; Ft&quot;"/>
    <numFmt numFmtId="190" formatCode="#,##0.00&quot; Ft&quot;;\-#,##0.00&quot; Ft&quot;"/>
    <numFmt numFmtId="191" formatCode="#,##0.00&quot; Ft&quot;;[Red]\-#,##0.00&quot; Ft&quot;"/>
    <numFmt numFmtId="192" formatCode="0__"/>
    <numFmt numFmtId="193" formatCode="#,##0.0"/>
    <numFmt numFmtId="194" formatCode="_-* #,##0\ &quot;Ft&quot;_-;\-* #,##0\ &quot;Ft&quot;_-;_-* &quot;-&quot;??\ &quot;Ft&quot;_-;_-@_-"/>
    <numFmt numFmtId="195" formatCode="_-* #,##0.0\ &quot;Ft&quot;_-;\-* #,##0.0\ &quot;Ft&quot;_-;_-* &quot;-&quot;??\ &quot;Ft&quot;_-;_-@_-"/>
    <numFmt numFmtId="196" formatCode="_-* #,##0.000\ &quot;Ft&quot;_-;\-* #,##0.000\ &quot;Ft&quot;_-;_-* &quot;-&quot;??\ &quot;Ft&quot;_-;_-@_-"/>
    <numFmt numFmtId="197" formatCode="_-* #,##0.0000\ &quot;Ft&quot;_-;\-* #,##0.0000\ &quot;Ft&quot;_-;_-* &quot;-&quot;??\ &quot;Ft&quot;_-;_-@_-"/>
    <numFmt numFmtId="198" formatCode="_-* #,##0.00000\ &quot;Ft&quot;_-;\-* #,##0.00000\ &quot;Ft&quot;_-;_-* &quot;-&quot;??\ &quot;Ft&quot;_-;_-@_-"/>
    <numFmt numFmtId="199" formatCode="_-* #,##0.000000\ &quot;Ft&quot;_-;\-* #,##0.000000\ &quot;Ft&quot;_-;_-* &quot;-&quot;??\ &quot;Ft&quot;_-;_-@_-"/>
    <numFmt numFmtId="200" formatCode="#,##0_ ;\-#,##0\ "/>
  </numFmts>
  <fonts count="35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Arial CE"/>
      <family val="2"/>
    </font>
    <font>
      <sz val="12"/>
      <name val="Times New Roman"/>
      <family val="1"/>
    </font>
    <font>
      <sz val="9"/>
      <name val="Arial CE"/>
      <family val="0"/>
    </font>
    <font>
      <b/>
      <sz val="9"/>
      <name val="Arial CE"/>
      <family val="2"/>
    </font>
    <font>
      <sz val="9"/>
      <name val="Times New Roman"/>
      <family val="1"/>
    </font>
    <font>
      <sz val="10"/>
      <color indexed="8"/>
      <name val="Calibri"/>
      <family val="2"/>
    </font>
    <font>
      <sz val="10"/>
      <name val="Arial"/>
      <family val="0"/>
    </font>
    <font>
      <sz val="8"/>
      <name val="Arial CE"/>
      <family val="2"/>
    </font>
    <font>
      <b/>
      <sz val="8"/>
      <name val="Arial CE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29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68" fontId="0" fillId="0" borderId="10" xfId="40" applyNumberFormat="1" applyFont="1" applyFill="1" applyBorder="1" applyAlignment="1">
      <alignment horizontal="center"/>
    </xf>
    <xf numFmtId="168" fontId="20" fillId="0" borderId="10" xfId="40" applyNumberFormat="1" applyFont="1" applyFill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/>
    </xf>
    <xf numFmtId="168" fontId="20" fillId="0" borderId="10" xfId="40" applyNumberFormat="1" applyFont="1" applyFill="1" applyBorder="1" applyAlignment="1">
      <alignment/>
    </xf>
    <xf numFmtId="0" fontId="2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168" fontId="0" fillId="0" borderId="10" xfId="4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4" xfId="0" applyFont="1" applyBorder="1" applyAlignment="1">
      <alignment/>
    </xf>
    <xf numFmtId="168" fontId="0" fillId="0" borderId="15" xfId="40" applyNumberFormat="1" applyFont="1" applyFill="1" applyBorder="1" applyAlignment="1">
      <alignment horizontal="left" vertical="center"/>
    </xf>
    <xf numFmtId="168" fontId="20" fillId="0" borderId="15" xfId="40" applyNumberFormat="1" applyFont="1" applyFill="1" applyBorder="1" applyAlignment="1">
      <alignment horizontal="left" vertical="center"/>
    </xf>
    <xf numFmtId="168" fontId="0" fillId="0" borderId="0" xfId="40" applyNumberFormat="1" applyFont="1" applyFill="1" applyAlignment="1">
      <alignment/>
    </xf>
    <xf numFmtId="168" fontId="20" fillId="24" borderId="10" xfId="4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left"/>
    </xf>
    <xf numFmtId="0" fontId="20" fillId="24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168" fontId="0" fillId="0" borderId="10" xfId="40" applyNumberFormat="1" applyFont="1" applyBorder="1" applyAlignment="1">
      <alignment/>
    </xf>
    <xf numFmtId="0" fontId="21" fillId="0" borderId="10" xfId="0" applyFont="1" applyBorder="1" applyAlignment="1">
      <alignment vertical="top" wrapText="1"/>
    </xf>
    <xf numFmtId="168" fontId="20" fillId="0" borderId="0" xfId="40" applyNumberFormat="1" applyFont="1" applyAlignment="1">
      <alignment horizontal="left"/>
    </xf>
    <xf numFmtId="0" fontId="20" fillId="24" borderId="15" xfId="0" applyFont="1" applyFill="1" applyBorder="1" applyAlignment="1">
      <alignment horizontal="left"/>
    </xf>
    <xf numFmtId="168" fontId="20" fillId="24" borderId="15" xfId="40" applyNumberFormat="1" applyFont="1" applyFill="1" applyBorder="1" applyAlignment="1">
      <alignment/>
    </xf>
    <xf numFmtId="168" fontId="20" fillId="24" borderId="10" xfId="40" applyNumberFormat="1" applyFont="1" applyFill="1" applyBorder="1" applyAlignment="1">
      <alignment/>
    </xf>
    <xf numFmtId="0" fontId="20" fillId="0" borderId="0" xfId="0" applyFont="1" applyAlignment="1">
      <alignment horizontal="left" wrapText="1"/>
    </xf>
    <xf numFmtId="3" fontId="0" fillId="0" borderId="10" xfId="0" applyNumberFormat="1" applyFont="1" applyBorder="1" applyAlignment="1">
      <alignment/>
    </xf>
    <xf numFmtId="0" fontId="20" fillId="24" borderId="10" xfId="0" applyFont="1" applyFill="1" applyBorder="1" applyAlignment="1">
      <alignment/>
    </xf>
    <xf numFmtId="3" fontId="20" fillId="24" borderId="10" xfId="0" applyNumberFormat="1" applyFont="1" applyFill="1" applyBorder="1" applyAlignment="1">
      <alignment/>
    </xf>
    <xf numFmtId="3" fontId="0" fillId="24" borderId="10" xfId="0" applyNumberFormat="1" applyFont="1" applyFill="1" applyBorder="1" applyAlignment="1">
      <alignment/>
    </xf>
    <xf numFmtId="1" fontId="20" fillId="24" borderId="1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3" fontId="20" fillId="24" borderId="15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24" borderId="10" xfId="0" applyFont="1" applyFill="1" applyBorder="1" applyAlignment="1">
      <alignment horizontal="left"/>
    </xf>
    <xf numFmtId="0" fontId="22" fillId="0" borderId="0" xfId="0" applyFont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right" vertic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4" fillId="0" borderId="10" xfId="0" applyFont="1" applyBorder="1" applyAlignment="1">
      <alignment vertical="top" wrapText="1"/>
    </xf>
    <xf numFmtId="168" fontId="24" fillId="0" borderId="10" xfId="40" applyNumberFormat="1" applyFont="1" applyBorder="1" applyAlignment="1">
      <alignment horizontal="right" vertical="top" wrapText="1"/>
    </xf>
    <xf numFmtId="168" fontId="24" fillId="0" borderId="10" xfId="40" applyNumberFormat="1" applyFont="1" applyFill="1" applyBorder="1" applyAlignment="1">
      <alignment horizontal="right" vertical="top" wrapText="1"/>
    </xf>
    <xf numFmtId="0" fontId="23" fillId="24" borderId="10" xfId="0" applyFont="1" applyFill="1" applyBorder="1" applyAlignment="1">
      <alignment horizontal="left"/>
    </xf>
    <xf numFmtId="3" fontId="23" fillId="24" borderId="10" xfId="0" applyNumberFormat="1" applyFont="1" applyFill="1" applyBorder="1" applyAlignment="1">
      <alignment/>
    </xf>
    <xf numFmtId="0" fontId="22" fillId="0" borderId="10" xfId="0" applyFont="1" applyBorder="1" applyAlignment="1">
      <alignment/>
    </xf>
    <xf numFmtId="0" fontId="23" fillId="24" borderId="15" xfId="0" applyFont="1" applyFill="1" applyBorder="1" applyAlignment="1">
      <alignment horizontal="left"/>
    </xf>
    <xf numFmtId="168" fontId="24" fillId="0" borderId="10" xfId="0" applyNumberFormat="1" applyFont="1" applyBorder="1" applyAlignment="1">
      <alignment horizontal="right" vertical="top" wrapText="1"/>
    </xf>
    <xf numFmtId="0" fontId="22" fillId="0" borderId="10" xfId="0" applyFont="1" applyBorder="1" applyAlignment="1">
      <alignment horizontal="left"/>
    </xf>
    <xf numFmtId="0" fontId="24" fillId="0" borderId="10" xfId="0" applyFont="1" applyBorder="1" applyAlignment="1">
      <alignment horizontal="justify" vertical="top" wrapText="1"/>
    </xf>
    <xf numFmtId="0" fontId="24" fillId="0" borderId="10" xfId="0" applyFont="1" applyBorder="1" applyAlignment="1">
      <alignment horizontal="justify" wrapText="1"/>
    </xf>
    <xf numFmtId="3" fontId="0" fillId="0" borderId="10" xfId="0" applyNumberFormat="1" applyFont="1" applyFill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22" fillId="0" borderId="0" xfId="0" applyFont="1" applyFill="1" applyBorder="1" applyAlignment="1">
      <alignment horizontal="left"/>
    </xf>
    <xf numFmtId="3" fontId="22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68" fontId="0" fillId="0" borderId="0" xfId="40" applyNumberFormat="1" applyFont="1" applyBorder="1" applyAlignment="1">
      <alignment/>
    </xf>
    <xf numFmtId="0" fontId="25" fillId="0" borderId="0" xfId="57" applyFont="1">
      <alignment/>
      <protection/>
    </xf>
    <xf numFmtId="0" fontId="25" fillId="0" borderId="0" xfId="57" applyFont="1" applyAlignment="1">
      <alignment horizontal="center"/>
      <protection/>
    </xf>
    <xf numFmtId="168" fontId="0" fillId="0" borderId="0" xfId="0" applyNumberForma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Fill="1" applyAlignment="1">
      <alignment/>
    </xf>
    <xf numFmtId="0" fontId="28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27" fillId="0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2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28" fillId="0" borderId="0" xfId="0" applyFont="1" applyAlignment="1">
      <alignment/>
    </xf>
    <xf numFmtId="43" fontId="0" fillId="0" borderId="0" xfId="40" applyNumberFormat="1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Fill="1" applyAlignment="1">
      <alignment/>
    </xf>
    <xf numFmtId="168" fontId="20" fillId="0" borderId="0" xfId="4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3" fontId="20" fillId="0" borderId="10" xfId="0" applyNumberFormat="1" applyFont="1" applyBorder="1" applyAlignment="1">
      <alignment/>
    </xf>
    <xf numFmtId="0" fontId="29" fillId="0" borderId="0" xfId="57" applyFont="1">
      <alignment/>
      <protection/>
    </xf>
    <xf numFmtId="0" fontId="21" fillId="0" borderId="0" xfId="59" applyFont="1">
      <alignment/>
      <protection/>
    </xf>
    <xf numFmtId="0" fontId="21" fillId="0" borderId="0" xfId="59" applyFont="1" applyAlignment="1">
      <alignment horizontal="center"/>
      <protection/>
    </xf>
    <xf numFmtId="0" fontId="30" fillId="0" borderId="10" xfId="59" applyFont="1" applyBorder="1" applyAlignment="1">
      <alignment horizontal="center"/>
      <protection/>
    </xf>
    <xf numFmtId="0" fontId="21" fillId="0" borderId="10" xfId="59" applyFont="1" applyBorder="1" applyAlignment="1">
      <alignment horizontal="left"/>
      <protection/>
    </xf>
    <xf numFmtId="3" fontId="21" fillId="0" borderId="10" xfId="59" applyNumberFormat="1" applyFont="1" applyBorder="1">
      <alignment/>
      <protection/>
    </xf>
    <xf numFmtId="0" fontId="30" fillId="0" borderId="10" xfId="59" applyFont="1" applyFill="1" applyBorder="1" applyAlignment="1">
      <alignment horizontal="left"/>
      <protection/>
    </xf>
    <xf numFmtId="3" fontId="30" fillId="0" borderId="10" xfId="59" applyNumberFormat="1" applyFont="1" applyFill="1" applyBorder="1">
      <alignment/>
      <protection/>
    </xf>
    <xf numFmtId="0" fontId="30" fillId="24" borderId="10" xfId="59" applyFont="1" applyFill="1" applyBorder="1" applyAlignment="1">
      <alignment horizontal="left"/>
      <protection/>
    </xf>
    <xf numFmtId="3" fontId="30" fillId="24" borderId="10" xfId="59" applyNumberFormat="1" applyFont="1" applyFill="1" applyBorder="1">
      <alignment/>
      <protection/>
    </xf>
    <xf numFmtId="0" fontId="21" fillId="0" borderId="0" xfId="59" applyFont="1" applyFill="1">
      <alignment/>
      <protection/>
    </xf>
    <xf numFmtId="0" fontId="21" fillId="0" borderId="10" xfId="59" applyFont="1" applyFill="1" applyBorder="1" applyAlignment="1">
      <alignment horizontal="left"/>
      <protection/>
    </xf>
    <xf numFmtId="3" fontId="21" fillId="0" borderId="10" xfId="59" applyNumberFormat="1" applyFont="1" applyFill="1" applyBorder="1">
      <alignment/>
      <protection/>
    </xf>
    <xf numFmtId="0" fontId="21" fillId="0" borderId="10" xfId="59" applyFont="1" applyFill="1" applyBorder="1" applyAlignment="1">
      <alignment horizontal="left" vertical="center"/>
      <protection/>
    </xf>
    <xf numFmtId="3" fontId="21" fillId="0" borderId="10" xfId="59" applyNumberFormat="1" applyFont="1" applyFill="1" applyBorder="1" applyAlignment="1">
      <alignment horizontal="right" vertical="center"/>
      <protection/>
    </xf>
    <xf numFmtId="0" fontId="29" fillId="0" borderId="0" xfId="57" applyFont="1" applyBorder="1" applyAlignment="1">
      <alignment horizontal="center"/>
      <protection/>
    </xf>
    <xf numFmtId="0" fontId="29" fillId="0" borderId="0" xfId="57" applyFont="1" applyFill="1" applyBorder="1" applyAlignment="1">
      <alignment horizontal="center"/>
      <protection/>
    </xf>
    <xf numFmtId="0" fontId="30" fillId="0" borderId="0" xfId="59" applyFont="1" applyBorder="1" applyAlignment="1">
      <alignment horizontal="center"/>
      <protection/>
    </xf>
    <xf numFmtId="0" fontId="21" fillId="0" borderId="0" xfId="59" applyFont="1" applyBorder="1">
      <alignment/>
      <protection/>
    </xf>
    <xf numFmtId="0" fontId="29" fillId="0" borderId="0" xfId="57" applyFont="1" applyBorder="1">
      <alignment/>
      <protection/>
    </xf>
    <xf numFmtId="0" fontId="30" fillId="0" borderId="0" xfId="59" applyFont="1" applyBorder="1" applyAlignment="1">
      <alignment horizontal="left" wrapText="1"/>
      <protection/>
    </xf>
    <xf numFmtId="0" fontId="21" fillId="0" borderId="0" xfId="59" applyFont="1" applyBorder="1" applyAlignment="1">
      <alignment horizontal="center"/>
      <protection/>
    </xf>
    <xf numFmtId="3" fontId="29" fillId="0" borderId="0" xfId="57" applyNumberFormat="1" applyFont="1" applyBorder="1">
      <alignment/>
      <protection/>
    </xf>
    <xf numFmtId="0" fontId="21" fillId="0" borderId="0" xfId="59" applyFont="1" applyFill="1" applyBorder="1">
      <alignment/>
      <protection/>
    </xf>
    <xf numFmtId="0" fontId="30" fillId="0" borderId="0" xfId="59" applyFont="1" applyFill="1" applyBorder="1" applyAlignment="1">
      <alignment horizontal="center" vertical="center"/>
      <protection/>
    </xf>
    <xf numFmtId="3" fontId="30" fillId="0" borderId="0" xfId="59" applyNumberFormat="1" applyFont="1" applyFill="1" applyBorder="1" applyAlignment="1">
      <alignment horizontal="right" vertical="center"/>
      <protection/>
    </xf>
    <xf numFmtId="0" fontId="21" fillId="0" borderId="10" xfId="59" applyFont="1" applyBorder="1" applyAlignment="1">
      <alignment horizontal="center"/>
      <protection/>
    </xf>
    <xf numFmtId="0" fontId="29" fillId="0" borderId="10" xfId="57" applyFont="1" applyBorder="1" applyAlignment="1">
      <alignment horizontal="center"/>
      <protection/>
    </xf>
    <xf numFmtId="0" fontId="21" fillId="0" borderId="0" xfId="59" applyFont="1" applyBorder="1" applyAlignment="1">
      <alignment horizontal="right" wrapText="1"/>
      <protection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168" fontId="23" fillId="0" borderId="10" xfId="40" applyNumberFormat="1" applyFont="1" applyBorder="1" applyAlignment="1">
      <alignment horizontal="center" wrapText="1"/>
    </xf>
    <xf numFmtId="168" fontId="22" fillId="0" borderId="10" xfId="40" applyNumberFormat="1" applyFont="1" applyBorder="1" applyAlignment="1">
      <alignment/>
    </xf>
    <xf numFmtId="168" fontId="23" fillId="0" borderId="10" xfId="40" applyNumberFormat="1" applyFont="1" applyBorder="1" applyAlignment="1">
      <alignment/>
    </xf>
    <xf numFmtId="0" fontId="23" fillId="0" borderId="0" xfId="0" applyFont="1" applyAlignment="1">
      <alignment horizontal="center"/>
    </xf>
    <xf numFmtId="168" fontId="23" fillId="0" borderId="10" xfId="40" applyNumberFormat="1" applyFont="1" applyBorder="1" applyAlignment="1">
      <alignment horizontal="center"/>
    </xf>
    <xf numFmtId="0" fontId="22" fillId="0" borderId="0" xfId="0" applyFont="1" applyBorder="1" applyAlignment="1">
      <alignment/>
    </xf>
    <xf numFmtId="168" fontId="22" fillId="0" borderId="0" xfId="40" applyNumberFormat="1" applyFont="1" applyBorder="1" applyAlignment="1">
      <alignment/>
    </xf>
    <xf numFmtId="0" fontId="23" fillId="0" borderId="0" xfId="0" applyFont="1" applyBorder="1" applyAlignment="1">
      <alignment horizontal="center"/>
    </xf>
    <xf numFmtId="168" fontId="23" fillId="0" borderId="0" xfId="40" applyNumberFormat="1" applyFont="1" applyBorder="1" applyAlignment="1">
      <alignment horizontal="center"/>
    </xf>
    <xf numFmtId="168" fontId="23" fillId="0" borderId="0" xfId="40" applyNumberFormat="1" applyFont="1" applyBorder="1" applyAlignment="1">
      <alignment/>
    </xf>
    <xf numFmtId="168" fontId="22" fillId="0" borderId="0" xfId="40" applyNumberFormat="1" applyFont="1" applyAlignment="1">
      <alignment/>
    </xf>
    <xf numFmtId="0" fontId="21" fillId="0" borderId="10" xfId="0" applyFont="1" applyBorder="1" applyAlignment="1">
      <alignment horizontal="right" vertical="top" wrapText="1"/>
    </xf>
    <xf numFmtId="1" fontId="21" fillId="0" borderId="10" xfId="0" applyNumberFormat="1" applyFont="1" applyBorder="1" applyAlignment="1">
      <alignment horizontal="right" vertical="top" wrapText="1"/>
    </xf>
    <xf numFmtId="0" fontId="31" fillId="0" borderId="10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168" fontId="30" fillId="0" borderId="10" xfId="40" applyNumberFormat="1" applyFont="1" applyBorder="1" applyAlignment="1">
      <alignment horizontal="center"/>
    </xf>
    <xf numFmtId="0" fontId="21" fillId="0" borderId="0" xfId="0" applyFont="1" applyAlignment="1">
      <alignment/>
    </xf>
    <xf numFmtId="168" fontId="30" fillId="0" borderId="10" xfId="40" applyNumberFormat="1" applyFont="1" applyBorder="1" applyAlignment="1">
      <alignment/>
    </xf>
    <xf numFmtId="168" fontId="21" fillId="0" borderId="10" xfId="40" applyNumberFormat="1" applyFont="1" applyBorder="1" applyAlignment="1">
      <alignment/>
    </xf>
    <xf numFmtId="0" fontId="21" fillId="0" borderId="10" xfId="0" applyFont="1" applyBorder="1" applyAlignment="1">
      <alignment horizontal="center" wrapText="1"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horizontal="center" wrapText="1"/>
    </xf>
    <xf numFmtId="168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/>
    </xf>
    <xf numFmtId="168" fontId="30" fillId="0" borderId="10" xfId="0" applyNumberFormat="1" applyFont="1" applyBorder="1" applyAlignment="1">
      <alignment/>
    </xf>
    <xf numFmtId="0" fontId="21" fillId="0" borderId="0" xfId="0" applyFont="1" applyAlignment="1">
      <alignment horizontal="center"/>
    </xf>
    <xf numFmtId="0" fontId="31" fillId="0" borderId="0" xfId="0" applyFont="1" applyAlignment="1">
      <alignment/>
    </xf>
    <xf numFmtId="0" fontId="1" fillId="0" borderId="10" xfId="58" applyBorder="1">
      <alignment/>
      <protection/>
    </xf>
    <xf numFmtId="0" fontId="1" fillId="0" borderId="0" xfId="58">
      <alignment/>
      <protection/>
    </xf>
    <xf numFmtId="0" fontId="1" fillId="0" borderId="10" xfId="58" applyBorder="1" applyAlignment="1">
      <alignment horizontal="left"/>
      <protection/>
    </xf>
    <xf numFmtId="0" fontId="1" fillId="0" borderId="0" xfId="58" applyAlignment="1">
      <alignment horizontal="left"/>
      <protection/>
    </xf>
    <xf numFmtId="168" fontId="1" fillId="0" borderId="0" xfId="40" applyNumberFormat="1" applyFont="1" applyAlignment="1">
      <alignment/>
    </xf>
    <xf numFmtId="168" fontId="1" fillId="0" borderId="0" xfId="40" applyNumberFormat="1" applyFont="1" applyAlignment="1">
      <alignment horizontal="left"/>
    </xf>
    <xf numFmtId="168" fontId="1" fillId="0" borderId="10" xfId="40" applyNumberFormat="1" applyFont="1" applyBorder="1" applyAlignment="1">
      <alignment/>
    </xf>
    <xf numFmtId="168" fontId="1" fillId="0" borderId="10" xfId="40" applyNumberFormat="1" applyFont="1" applyBorder="1" applyAlignment="1">
      <alignment horizontal="left"/>
    </xf>
    <xf numFmtId="168" fontId="16" fillId="0" borderId="10" xfId="40" applyNumberFormat="1" applyFont="1" applyBorder="1" applyAlignment="1">
      <alignment/>
    </xf>
    <xf numFmtId="168" fontId="16" fillId="0" borderId="0" xfId="40" applyNumberFormat="1" applyFont="1" applyAlignment="1">
      <alignment/>
    </xf>
    <xf numFmtId="0" fontId="1" fillId="0" borderId="10" xfId="58" applyBorder="1" applyAlignment="1">
      <alignment horizontal="center"/>
      <protection/>
    </xf>
    <xf numFmtId="168" fontId="1" fillId="0" borderId="10" xfId="40" applyNumberFormat="1" applyFont="1" applyBorder="1" applyAlignment="1">
      <alignment horizontal="center"/>
    </xf>
    <xf numFmtId="0" fontId="16" fillId="0" borderId="10" xfId="58" applyFont="1" applyBorder="1">
      <alignment/>
      <protection/>
    </xf>
    <xf numFmtId="0" fontId="1" fillId="0" borderId="10" xfId="58" applyBorder="1" applyAlignment="1">
      <alignment horizontal="right"/>
      <protection/>
    </xf>
    <xf numFmtId="168" fontId="16" fillId="0" borderId="10" xfId="40" applyNumberFormat="1" applyFont="1" applyBorder="1" applyAlignment="1">
      <alignment horizontal="center"/>
    </xf>
    <xf numFmtId="0" fontId="16" fillId="0" borderId="0" xfId="58" applyFont="1" applyAlignment="1">
      <alignment horizontal="center"/>
      <protection/>
    </xf>
    <xf numFmtId="0" fontId="16" fillId="0" borderId="0" xfId="58" applyFont="1">
      <alignment/>
      <protection/>
    </xf>
    <xf numFmtId="0" fontId="16" fillId="0" borderId="10" xfId="58" applyFont="1" applyBorder="1" applyAlignment="1">
      <alignment horizontal="center"/>
      <protection/>
    </xf>
    <xf numFmtId="168" fontId="16" fillId="0" borderId="10" xfId="40" applyNumberFormat="1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32" fillId="0" borderId="0" xfId="0" applyFont="1" applyFill="1" applyBorder="1" applyAlignment="1">
      <alignment/>
    </xf>
    <xf numFmtId="0" fontId="32" fillId="0" borderId="0" xfId="0" applyFont="1" applyBorder="1" applyAlignment="1">
      <alignment horizontal="right"/>
    </xf>
    <xf numFmtId="0" fontId="32" fillId="0" borderId="0" xfId="0" applyFont="1" applyBorder="1" applyAlignment="1">
      <alignment/>
    </xf>
    <xf numFmtId="0" fontId="32" fillId="0" borderId="11" xfId="0" applyFont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33" fillId="0" borderId="10" xfId="0" applyFont="1" applyFill="1" applyBorder="1" applyAlignment="1">
      <alignment/>
    </xf>
    <xf numFmtId="0" fontId="30" fillId="0" borderId="16" xfId="0" applyFont="1" applyFill="1" applyBorder="1" applyAlignment="1">
      <alignment horizontal="center"/>
    </xf>
    <xf numFmtId="0" fontId="30" fillId="0" borderId="16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0" fontId="33" fillId="0" borderId="0" xfId="0" applyFont="1" applyBorder="1" applyAlignment="1">
      <alignment/>
    </xf>
    <xf numFmtId="0" fontId="30" fillId="0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justify"/>
    </xf>
    <xf numFmtId="3" fontId="21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horizontal="right"/>
    </xf>
    <xf numFmtId="3" fontId="30" fillId="24" borderId="10" xfId="0" applyNumberFormat="1" applyFont="1" applyFill="1" applyBorder="1" applyAlignment="1">
      <alignment/>
    </xf>
    <xf numFmtId="0" fontId="30" fillId="24" borderId="10" xfId="0" applyFont="1" applyFill="1" applyBorder="1" applyAlignment="1">
      <alignment horizontal="justify"/>
    </xf>
    <xf numFmtId="0" fontId="33" fillId="0" borderId="0" xfId="0" applyFont="1" applyBorder="1" applyAlignment="1">
      <alignment/>
    </xf>
    <xf numFmtId="0" fontId="30" fillId="23" borderId="10" xfId="0" applyFont="1" applyFill="1" applyBorder="1" applyAlignment="1">
      <alignment horizontal="left"/>
    </xf>
    <xf numFmtId="3" fontId="30" fillId="23" borderId="10" xfId="0" applyNumberFormat="1" applyFont="1" applyFill="1" applyBorder="1" applyAlignment="1">
      <alignment horizontal="right"/>
    </xf>
    <xf numFmtId="3" fontId="30" fillId="23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horizontal="left"/>
    </xf>
    <xf numFmtId="3" fontId="30" fillId="0" borderId="10" xfId="0" applyNumberFormat="1" applyFont="1" applyFill="1" applyBorder="1" applyAlignment="1">
      <alignment horizontal="right"/>
    </xf>
    <xf numFmtId="0" fontId="30" fillId="23" borderId="10" xfId="0" applyFont="1" applyFill="1" applyBorder="1" applyAlignment="1">
      <alignment horizontal="justify"/>
    </xf>
    <xf numFmtId="1" fontId="21" fillId="0" borderId="10" xfId="0" applyNumberFormat="1" applyFont="1" applyFill="1" applyBorder="1" applyAlignment="1">
      <alignment horizontal="right"/>
    </xf>
    <xf numFmtId="0" fontId="30" fillId="25" borderId="10" xfId="0" applyFont="1" applyFill="1" applyBorder="1" applyAlignment="1">
      <alignment horizontal="justify" wrapText="1"/>
    </xf>
    <xf numFmtId="3" fontId="30" fillId="25" borderId="10" xfId="0" applyNumberFormat="1" applyFont="1" applyFill="1" applyBorder="1" applyAlignment="1">
      <alignment horizontal="right"/>
    </xf>
    <xf numFmtId="3" fontId="30" fillId="0" borderId="0" xfId="0" applyNumberFormat="1" applyFont="1" applyFill="1" applyBorder="1" applyAlignment="1">
      <alignment/>
    </xf>
    <xf numFmtId="0" fontId="34" fillId="0" borderId="10" xfId="0" applyFont="1" applyBorder="1" applyAlignment="1">
      <alignment/>
    </xf>
    <xf numFmtId="0" fontId="34" fillId="0" borderId="1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3" fontId="20" fillId="0" borderId="10" xfId="0" applyNumberFormat="1" applyFont="1" applyFill="1" applyBorder="1" applyAlignment="1">
      <alignment/>
    </xf>
    <xf numFmtId="168" fontId="20" fillId="0" borderId="0" xfId="0" applyNumberFormat="1" applyFont="1" applyFill="1" applyBorder="1" applyAlignment="1">
      <alignment/>
    </xf>
    <xf numFmtId="168" fontId="20" fillId="0" borderId="0" xfId="40" applyNumberFormat="1" applyFont="1" applyFill="1" applyBorder="1" applyAlignment="1">
      <alignment horizontal="left" vertical="center"/>
    </xf>
    <xf numFmtId="168" fontId="0" fillId="0" borderId="0" xfId="40" applyNumberFormat="1" applyFont="1" applyFill="1" applyBorder="1" applyAlignment="1">
      <alignment horizontal="left" vertical="center"/>
    </xf>
    <xf numFmtId="173" fontId="0" fillId="0" borderId="0" xfId="0" applyNumberFormat="1" applyFont="1" applyFill="1" applyBorder="1" applyAlignment="1">
      <alignment/>
    </xf>
    <xf numFmtId="0" fontId="32" fillId="0" borderId="0" xfId="0" applyFont="1" applyFill="1" applyBorder="1" applyAlignment="1">
      <alignment/>
    </xf>
    <xf numFmtId="168" fontId="21" fillId="0" borderId="0" xfId="40" applyNumberFormat="1" applyFont="1" applyFill="1" applyBorder="1" applyAlignment="1">
      <alignment horizontal="right"/>
    </xf>
    <xf numFmtId="0" fontId="32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/>
    </xf>
    <xf numFmtId="0" fontId="32" fillId="0" borderId="0" xfId="0" applyFont="1" applyBorder="1" applyAlignment="1">
      <alignment/>
    </xf>
    <xf numFmtId="0" fontId="3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1" fillId="0" borderId="17" xfId="0" applyFont="1" applyFill="1" applyBorder="1" applyAlignment="1">
      <alignment horizontal="left"/>
    </xf>
    <xf numFmtId="168" fontId="21" fillId="0" borderId="17" xfId="40" applyNumberFormat="1" applyFont="1" applyFill="1" applyBorder="1" applyAlignment="1">
      <alignment horizontal="right"/>
    </xf>
    <xf numFmtId="168" fontId="22" fillId="0" borderId="0" xfId="40" applyNumberFormat="1" applyFont="1" applyAlignment="1">
      <alignment horizontal="right"/>
    </xf>
    <xf numFmtId="168" fontId="1" fillId="0" borderId="0" xfId="40" applyNumberFormat="1" applyFont="1" applyAlignment="1">
      <alignment horizontal="right"/>
    </xf>
    <xf numFmtId="0" fontId="21" fillId="0" borderId="0" xfId="0" applyFont="1" applyAlignment="1">
      <alignment horizontal="right"/>
    </xf>
    <xf numFmtId="0" fontId="30" fillId="0" borderId="10" xfId="0" applyFont="1" applyBorder="1" applyAlignment="1">
      <alignment vertical="top" wrapText="1"/>
    </xf>
    <xf numFmtId="3" fontId="0" fillId="0" borderId="0" xfId="0" applyNumberFormat="1" applyAlignment="1">
      <alignment/>
    </xf>
    <xf numFmtId="168" fontId="21" fillId="0" borderId="10" xfId="4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10" xfId="0" applyFont="1" applyBorder="1" applyAlignment="1">
      <alignment horizontal="center"/>
    </xf>
    <xf numFmtId="168" fontId="0" fillId="0" borderId="18" xfId="40" applyNumberFormat="1" applyFont="1" applyFill="1" applyBorder="1" applyAlignment="1">
      <alignment horizontal="left" vertical="center"/>
    </xf>
    <xf numFmtId="168" fontId="0" fillId="0" borderId="15" xfId="40" applyNumberFormat="1" applyFont="1" applyFill="1" applyBorder="1" applyAlignment="1">
      <alignment horizontal="left" vertical="center"/>
    </xf>
    <xf numFmtId="0" fontId="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2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0" fillId="24" borderId="18" xfId="0" applyFont="1" applyFill="1" applyBorder="1" applyAlignment="1">
      <alignment horizontal="center" vertical="center"/>
    </xf>
    <xf numFmtId="0" fontId="20" fillId="24" borderId="15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3" fontId="20" fillId="24" borderId="10" xfId="0" applyNumberFormat="1" applyFont="1" applyFill="1" applyBorder="1" applyAlignment="1">
      <alignment horizontal="right" vertical="center"/>
    </xf>
    <xf numFmtId="168" fontId="20" fillId="24" borderId="18" xfId="40" applyNumberFormat="1" applyFont="1" applyFill="1" applyBorder="1" applyAlignment="1">
      <alignment horizontal="center"/>
    </xf>
    <xf numFmtId="168" fontId="20" fillId="24" borderId="15" xfId="40" applyNumberFormat="1" applyFont="1" applyFill="1" applyBorder="1" applyAlignment="1">
      <alignment horizontal="center"/>
    </xf>
    <xf numFmtId="3" fontId="23" fillId="24" borderId="10" xfId="0" applyNumberFormat="1" applyFont="1" applyFill="1" applyBorder="1" applyAlignment="1">
      <alignment horizontal="right" vertical="center"/>
    </xf>
    <xf numFmtId="3" fontId="20" fillId="24" borderId="18" xfId="0" applyNumberFormat="1" applyFont="1" applyFill="1" applyBorder="1" applyAlignment="1">
      <alignment horizontal="right" vertical="center"/>
    </xf>
    <xf numFmtId="3" fontId="20" fillId="24" borderId="15" xfId="0" applyNumberFormat="1" applyFont="1" applyFill="1" applyBorder="1" applyAlignment="1">
      <alignment horizontal="right" vertical="center"/>
    </xf>
    <xf numFmtId="168" fontId="16" fillId="0" borderId="18" xfId="40" applyNumberFormat="1" applyFont="1" applyBorder="1" applyAlignment="1">
      <alignment horizontal="left" wrapText="1"/>
    </xf>
    <xf numFmtId="168" fontId="16" fillId="0" borderId="15" xfId="40" applyNumberFormat="1" applyFont="1" applyBorder="1" applyAlignment="1">
      <alignment horizontal="left" wrapText="1"/>
    </xf>
    <xf numFmtId="168" fontId="1" fillId="0" borderId="18" xfId="40" applyNumberFormat="1" applyFont="1" applyBorder="1" applyAlignment="1">
      <alignment horizontal="left" wrapText="1"/>
    </xf>
    <xf numFmtId="168" fontId="1" fillId="0" borderId="15" xfId="40" applyNumberFormat="1" applyFont="1" applyBorder="1" applyAlignment="1">
      <alignment horizontal="left"/>
    </xf>
    <xf numFmtId="168" fontId="1" fillId="0" borderId="15" xfId="40" applyNumberFormat="1" applyFont="1" applyBorder="1" applyAlignment="1">
      <alignment horizontal="left" wrapText="1"/>
    </xf>
    <xf numFmtId="168" fontId="1" fillId="0" borderId="18" xfId="40" applyNumberFormat="1" applyFont="1" applyBorder="1" applyAlignment="1">
      <alignment horizontal="left"/>
    </xf>
    <xf numFmtId="168" fontId="16" fillId="0" borderId="11" xfId="40" applyNumberFormat="1" applyFont="1" applyBorder="1" applyAlignment="1">
      <alignment horizontal="center"/>
    </xf>
    <xf numFmtId="168" fontId="16" fillId="0" borderId="16" xfId="40" applyNumberFormat="1" applyFont="1" applyBorder="1" applyAlignment="1">
      <alignment horizontal="center"/>
    </xf>
    <xf numFmtId="168" fontId="16" fillId="0" borderId="12" xfId="40" applyNumberFormat="1" applyFont="1" applyBorder="1" applyAlignment="1">
      <alignment horizontal="center"/>
    </xf>
    <xf numFmtId="168" fontId="16" fillId="0" borderId="18" xfId="40" applyNumberFormat="1" applyFont="1" applyBorder="1" applyAlignment="1">
      <alignment horizontal="left"/>
    </xf>
    <xf numFmtId="168" fontId="16" fillId="0" borderId="15" xfId="40" applyNumberFormat="1" applyFont="1" applyBorder="1" applyAlignment="1">
      <alignment horizontal="left"/>
    </xf>
    <xf numFmtId="0" fontId="1" fillId="0" borderId="11" xfId="58" applyBorder="1" applyAlignment="1">
      <alignment horizontal="center"/>
      <protection/>
    </xf>
    <xf numFmtId="0" fontId="1" fillId="0" borderId="12" xfId="58" applyBorder="1" applyAlignment="1">
      <alignment horizontal="center"/>
      <protection/>
    </xf>
    <xf numFmtId="0" fontId="1" fillId="0" borderId="16" xfId="58" applyBorder="1" applyAlignment="1">
      <alignment horizontal="center"/>
      <protection/>
    </xf>
    <xf numFmtId="0" fontId="1" fillId="0" borderId="11" xfId="58" applyBorder="1" applyAlignment="1">
      <alignment horizontal="left" wrapText="1"/>
      <protection/>
    </xf>
    <xf numFmtId="0" fontId="1" fillId="0" borderId="12" xfId="58" applyBorder="1" applyAlignment="1">
      <alignment horizontal="left" wrapText="1"/>
      <protection/>
    </xf>
    <xf numFmtId="0" fontId="1" fillId="0" borderId="16" xfId="58" applyBorder="1" applyAlignment="1">
      <alignment horizontal="left" wrapText="1"/>
      <protection/>
    </xf>
    <xf numFmtId="0" fontId="1" fillId="0" borderId="18" xfId="58" applyBorder="1" applyAlignment="1">
      <alignment horizontal="center"/>
      <protection/>
    </xf>
    <xf numFmtId="0" fontId="1" fillId="0" borderId="15" xfId="58" applyBorder="1" applyAlignment="1">
      <alignment horizontal="center"/>
      <protection/>
    </xf>
    <xf numFmtId="0" fontId="21" fillId="0" borderId="0" xfId="0" applyFont="1" applyFill="1" applyBorder="1" applyAlignment="1">
      <alignment horizontal="center"/>
    </xf>
    <xf numFmtId="0" fontId="30" fillId="0" borderId="17" xfId="0" applyFont="1" applyFill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0" fillId="0" borderId="0" xfId="59" applyFont="1" applyBorder="1" applyAlignment="1">
      <alignment horizontal="center" wrapText="1"/>
      <protection/>
    </xf>
    <xf numFmtId="0" fontId="30" fillId="24" borderId="10" xfId="59" applyFont="1" applyFill="1" applyBorder="1" applyAlignment="1">
      <alignment horizontal="center" vertical="center"/>
      <protection/>
    </xf>
    <xf numFmtId="0" fontId="29" fillId="0" borderId="10" xfId="57" applyFont="1" applyBorder="1" applyAlignment="1">
      <alignment horizontal="center"/>
      <protection/>
    </xf>
    <xf numFmtId="0" fontId="21" fillId="0" borderId="10" xfId="59" applyFont="1" applyBorder="1" applyAlignment="1">
      <alignment horizontal="center"/>
      <protection/>
    </xf>
    <xf numFmtId="3" fontId="30" fillId="24" borderId="10" xfId="59" applyNumberFormat="1" applyFont="1" applyFill="1" applyBorder="1" applyAlignment="1">
      <alignment horizontal="right" vertical="center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ál 3" xfId="57"/>
    <cellStyle name="Normál_2012.évi ktgvetés mellékleteti1" xfId="58"/>
    <cellStyle name="Normál_MAMI2012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E10" sqref="E10"/>
    </sheetView>
  </sheetViews>
  <sheetFormatPr defaultColWidth="9.00390625" defaultRowHeight="12.75"/>
  <cols>
    <col min="1" max="1" width="9.125" style="138" customWidth="1"/>
    <col min="2" max="2" width="38.875" style="57" bestFit="1" customWidth="1"/>
    <col min="3" max="3" width="22.125" style="145" customWidth="1"/>
    <col min="4" max="4" width="35.25390625" style="57" bestFit="1" customWidth="1"/>
    <col min="5" max="5" width="27.375" style="145" customWidth="1"/>
    <col min="6" max="6" width="27.375" style="57" customWidth="1"/>
    <col min="7" max="16384" width="9.125" style="57" customWidth="1"/>
  </cols>
  <sheetData>
    <row r="1" spans="2:5" ht="12">
      <c r="B1" s="242"/>
      <c r="C1" s="242"/>
      <c r="D1" s="242"/>
      <c r="E1" s="236" t="s">
        <v>363</v>
      </c>
    </row>
    <row r="2" spans="1:5" ht="12">
      <c r="A2" s="59"/>
      <c r="B2" s="59" t="s">
        <v>0</v>
      </c>
      <c r="C2" s="139" t="s">
        <v>1</v>
      </c>
      <c r="D2" s="59" t="s">
        <v>305</v>
      </c>
      <c r="E2" s="139" t="s">
        <v>306</v>
      </c>
    </row>
    <row r="3" spans="1:5" ht="18" customHeight="1">
      <c r="A3" s="59">
        <v>1</v>
      </c>
      <c r="B3" s="243" t="s">
        <v>365</v>
      </c>
      <c r="C3" s="243"/>
      <c r="D3" s="243" t="s">
        <v>366</v>
      </c>
      <c r="E3" s="243"/>
    </row>
    <row r="4" spans="1:5" ht="29.25" customHeight="1">
      <c r="A4" s="59">
        <v>2</v>
      </c>
      <c r="B4" s="59" t="s">
        <v>3</v>
      </c>
      <c r="C4" s="135" t="s">
        <v>367</v>
      </c>
      <c r="D4" s="59" t="s">
        <v>3</v>
      </c>
      <c r="E4" s="135" t="s">
        <v>367</v>
      </c>
    </row>
    <row r="5" spans="1:5" ht="15.75" customHeight="1">
      <c r="A5" s="59">
        <v>3</v>
      </c>
      <c r="B5" s="65" t="s">
        <v>388</v>
      </c>
      <c r="C5" s="136">
        <v>51808</v>
      </c>
      <c r="D5" s="65" t="s">
        <v>456</v>
      </c>
      <c r="E5" s="136">
        <v>14198</v>
      </c>
    </row>
    <row r="6" spans="1:5" ht="15.75" customHeight="1">
      <c r="A6" s="59">
        <v>4</v>
      </c>
      <c r="B6" s="65" t="s">
        <v>378</v>
      </c>
      <c r="C6" s="136">
        <v>21537</v>
      </c>
      <c r="D6" s="65" t="s">
        <v>368</v>
      </c>
      <c r="E6" s="136">
        <v>3363</v>
      </c>
    </row>
    <row r="7" spans="1:5" ht="15.75" customHeight="1">
      <c r="A7" s="59">
        <v>5</v>
      </c>
      <c r="B7" s="65" t="s">
        <v>10</v>
      </c>
      <c r="C7" s="136">
        <v>17850</v>
      </c>
      <c r="D7" s="65" t="s">
        <v>369</v>
      </c>
      <c r="E7" s="136">
        <v>29359</v>
      </c>
    </row>
    <row r="8" spans="1:5" ht="15.75" customHeight="1">
      <c r="A8" s="59">
        <v>6</v>
      </c>
      <c r="B8" s="65" t="s">
        <v>15</v>
      </c>
      <c r="C8" s="136">
        <v>82255</v>
      </c>
      <c r="D8" s="65" t="s">
        <v>380</v>
      </c>
      <c r="E8" s="136">
        <v>5014</v>
      </c>
    </row>
    <row r="9" spans="1:5" ht="15.75" customHeight="1">
      <c r="A9" s="59">
        <v>7</v>
      </c>
      <c r="B9" s="65" t="s">
        <v>21</v>
      </c>
      <c r="C9" s="136">
        <v>500</v>
      </c>
      <c r="D9" s="65" t="s">
        <v>381</v>
      </c>
      <c r="E9" s="136">
        <v>97712</v>
      </c>
    </row>
    <row r="10" spans="1:5" ht="15.75" customHeight="1">
      <c r="A10" s="59">
        <v>8</v>
      </c>
      <c r="B10" s="65" t="s">
        <v>7</v>
      </c>
      <c r="C10" s="136">
        <v>2600</v>
      </c>
      <c r="D10" s="65" t="s">
        <v>370</v>
      </c>
      <c r="E10" s="136">
        <v>67229</v>
      </c>
    </row>
    <row r="11" spans="1:5" ht="15.75" customHeight="1">
      <c r="A11" s="59">
        <v>9</v>
      </c>
      <c r="B11" s="65" t="s">
        <v>379</v>
      </c>
      <c r="C11" s="136">
        <v>453</v>
      </c>
      <c r="D11" s="57" t="s">
        <v>323</v>
      </c>
      <c r="E11" s="136">
        <v>1852</v>
      </c>
    </row>
    <row r="12" spans="1:5" ht="15.75" customHeight="1">
      <c r="A12" s="59">
        <v>10</v>
      </c>
      <c r="B12" s="65" t="s">
        <v>22</v>
      </c>
      <c r="C12" s="136">
        <v>2842</v>
      </c>
      <c r="D12" s="65" t="s">
        <v>540</v>
      </c>
      <c r="E12" s="136">
        <v>34974</v>
      </c>
    </row>
    <row r="13" spans="1:5" ht="15.75" customHeight="1">
      <c r="A13" s="59">
        <v>11</v>
      </c>
      <c r="B13" s="65" t="s">
        <v>371</v>
      </c>
      <c r="C13" s="136">
        <v>78644</v>
      </c>
      <c r="D13" s="65" t="s">
        <v>382</v>
      </c>
      <c r="E13" s="136">
        <v>4788</v>
      </c>
    </row>
    <row r="14" spans="1:5" ht="15.75" customHeight="1">
      <c r="A14" s="59">
        <v>12</v>
      </c>
      <c r="B14" s="59" t="s">
        <v>358</v>
      </c>
      <c r="C14" s="137">
        <f>SUM(C5:C13)</f>
        <v>258489</v>
      </c>
      <c r="D14" s="59" t="s">
        <v>357</v>
      </c>
      <c r="E14" s="137">
        <f>SUM(E5:E13)</f>
        <v>258489</v>
      </c>
    </row>
    <row r="15" spans="2:5" ht="15.75" customHeight="1">
      <c r="B15" s="140"/>
      <c r="C15" s="141"/>
      <c r="D15" s="140"/>
      <c r="E15" s="141"/>
    </row>
    <row r="16" spans="2:5" ht="15.75" customHeight="1">
      <c r="B16" s="142"/>
      <c r="C16" s="143"/>
      <c r="D16" s="142"/>
      <c r="E16" s="143"/>
    </row>
    <row r="17" spans="2:5" ht="15.75" customHeight="1">
      <c r="B17" s="142"/>
      <c r="C17" s="143"/>
      <c r="D17" s="142"/>
      <c r="E17" s="143"/>
    </row>
    <row r="18" spans="2:5" ht="15.75" customHeight="1">
      <c r="B18" s="140"/>
      <c r="C18" s="141"/>
      <c r="D18" s="140"/>
      <c r="E18" s="141"/>
    </row>
    <row r="19" spans="2:5" ht="15.75" customHeight="1">
      <c r="B19" s="140"/>
      <c r="C19" s="141"/>
      <c r="D19" s="140"/>
      <c r="E19" s="141"/>
    </row>
    <row r="20" spans="2:5" ht="15.75" customHeight="1">
      <c r="B20" s="140"/>
      <c r="C20" s="141"/>
      <c r="D20" s="140"/>
      <c r="E20" s="141"/>
    </row>
    <row r="21" spans="2:5" ht="15" customHeight="1">
      <c r="B21" s="140"/>
      <c r="C21" s="141"/>
      <c r="D21" s="140"/>
      <c r="E21" s="141"/>
    </row>
    <row r="22" spans="2:5" ht="15.75" customHeight="1">
      <c r="B22" s="140"/>
      <c r="C22" s="141"/>
      <c r="D22" s="140"/>
      <c r="E22" s="141"/>
    </row>
    <row r="23" spans="2:5" ht="15.75" customHeight="1">
      <c r="B23" s="142"/>
      <c r="C23" s="144"/>
      <c r="D23" s="142"/>
      <c r="E23" s="144"/>
    </row>
    <row r="24" spans="2:5" ht="15.75" customHeight="1">
      <c r="B24" s="140"/>
      <c r="C24" s="141"/>
      <c r="D24" s="140"/>
      <c r="E24" s="141"/>
    </row>
    <row r="25" spans="2:5" ht="15.75" customHeight="1">
      <c r="B25" s="142"/>
      <c r="C25" s="144"/>
      <c r="D25" s="142"/>
      <c r="E25" s="144"/>
    </row>
    <row r="26" spans="2:5" ht="15.75" customHeight="1">
      <c r="B26" s="140"/>
      <c r="C26" s="141"/>
      <c r="D26" s="140"/>
      <c r="E26" s="141"/>
    </row>
    <row r="27" spans="2:5" ht="15.75" customHeight="1">
      <c r="B27" s="140"/>
      <c r="C27" s="141"/>
      <c r="D27" s="140"/>
      <c r="E27" s="141"/>
    </row>
    <row r="28" spans="2:5" ht="15.75" customHeight="1">
      <c r="B28" s="140"/>
      <c r="C28" s="141"/>
      <c r="D28" s="140"/>
      <c r="E28" s="141"/>
    </row>
    <row r="29" ht="15.75" customHeight="1"/>
    <row r="30" ht="15.75" customHeight="1"/>
    <row r="31" ht="15.75" customHeight="1"/>
    <row r="32" ht="15.75" customHeight="1"/>
    <row r="33" ht="19.5" customHeight="1"/>
    <row r="35" ht="18" customHeight="1" hidden="1"/>
    <row r="36" ht="18" customHeight="1" hidden="1" thickBot="1"/>
    <row r="37" ht="15.75" customHeight="1" hidden="1" thickTop="1"/>
    <row r="38" ht="15.75" customHeight="1" hidden="1"/>
    <row r="39" ht="15.75" customHeight="1" hidden="1"/>
    <row r="40" ht="15.75" customHeight="1" hidden="1"/>
    <row r="41" ht="15.75" customHeight="1" hidden="1" thickBot="1"/>
    <row r="42" ht="19.5" customHeight="1" hidden="1" thickBot="1"/>
    <row r="43" ht="12" hidden="1"/>
    <row r="44" ht="19.5" customHeight="1" hidden="1" thickBot="1" thickTop="1"/>
    <row r="45" ht="12" hidden="1"/>
    <row r="46" ht="12" hidden="1"/>
  </sheetData>
  <sheetProtection/>
  <mergeCells count="3">
    <mergeCell ref="B1:D1"/>
    <mergeCell ref="D3:E3"/>
    <mergeCell ref="B3:C3"/>
  </mergeCells>
  <printOptions/>
  <pageMargins left="0.7480314960629921" right="0.15748031496062992" top="1.0236220472440944" bottom="0.15748031496062992" header="0.15748031496062992" footer="0.5118110236220472"/>
  <pageSetup horizontalDpi="300" verticalDpi="300" orientation="landscape" paperSize="9" r:id="rId1"/>
  <headerFooter alignWithMargins="0">
    <oddHeader>&amp;LMAGYARPOLÁNY KÖZSÉG
ÖNKORMÁNYZATA&amp;C2012.ÉVI
KÖLTSÉGVETÉSI 
BEVÉTELEK ÉS KIADÁSOK ALAKULÁSA
&amp;R1.melléklet Magyarpolány Község
Önkormányzata Képviselő-testületének
2/2012. (II.13.) önkormányzati rendeletéhez
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6.00390625" style="187" customWidth="1"/>
    <col min="2" max="2" width="42.00390625" style="188" customWidth="1"/>
    <col min="3" max="3" width="15.125" style="188" customWidth="1"/>
    <col min="4" max="4" width="13.875" style="184" customWidth="1"/>
    <col min="5" max="5" width="13.625" style="190" bestFit="1" customWidth="1"/>
    <col min="6" max="16384" width="9.125" style="190" customWidth="1"/>
  </cols>
  <sheetData>
    <row r="1" spans="1:4" s="186" customFormat="1" ht="15.75">
      <c r="A1" s="183" t="s">
        <v>467</v>
      </c>
      <c r="B1" s="184"/>
      <c r="C1" s="185"/>
      <c r="D1" s="184"/>
    </row>
    <row r="2" spans="1:4" s="186" customFormat="1" ht="15.75">
      <c r="A2" s="183" t="s">
        <v>468</v>
      </c>
      <c r="B2" s="185"/>
      <c r="C2" s="185"/>
      <c r="D2" s="184"/>
    </row>
    <row r="3" ht="15.75">
      <c r="E3" s="189" t="s">
        <v>363</v>
      </c>
    </row>
    <row r="4" spans="1:5" s="187" customFormat="1" ht="15.75">
      <c r="A4" s="191"/>
      <c r="B4" s="192" t="s">
        <v>0</v>
      </c>
      <c r="C4" s="192" t="s">
        <v>1</v>
      </c>
      <c r="D4" s="193" t="s">
        <v>305</v>
      </c>
      <c r="E4" s="193" t="s">
        <v>306</v>
      </c>
    </row>
    <row r="5" spans="1:5" s="198" customFormat="1" ht="15.75">
      <c r="A5" s="191">
        <v>1</v>
      </c>
      <c r="B5" s="194"/>
      <c r="C5" s="195" t="s">
        <v>469</v>
      </c>
      <c r="D5" s="196" t="s">
        <v>470</v>
      </c>
      <c r="E5" s="197" t="s">
        <v>393</v>
      </c>
    </row>
    <row r="6" spans="1:5" s="198" customFormat="1" ht="15.75">
      <c r="A6" s="191">
        <v>2</v>
      </c>
      <c r="B6" s="194"/>
      <c r="C6" s="199" t="s">
        <v>85</v>
      </c>
      <c r="D6" s="199" t="s">
        <v>85</v>
      </c>
      <c r="E6" s="200" t="s">
        <v>85</v>
      </c>
    </row>
    <row r="7" spans="1:5" s="198" customFormat="1" ht="15.75">
      <c r="A7" s="191">
        <v>3</v>
      </c>
      <c r="B7" s="201" t="s">
        <v>522</v>
      </c>
      <c r="C7" s="202">
        <v>239</v>
      </c>
      <c r="D7" s="203">
        <v>79</v>
      </c>
      <c r="E7" s="204">
        <f>SUM(C7+D7)</f>
        <v>318</v>
      </c>
    </row>
    <row r="8" spans="1:5" s="198" customFormat="1" ht="15.75">
      <c r="A8" s="191">
        <v>4</v>
      </c>
      <c r="B8" s="201" t="s">
        <v>523</v>
      </c>
      <c r="C8" s="202">
        <v>65</v>
      </c>
      <c r="D8" s="203">
        <v>21</v>
      </c>
      <c r="E8" s="204">
        <f aca="true" t="shared" si="0" ref="E8:E24">SUM(C8+D8)</f>
        <v>86</v>
      </c>
    </row>
    <row r="9" spans="1:5" s="198" customFormat="1" ht="15.75">
      <c r="A9" s="191">
        <v>5</v>
      </c>
      <c r="B9" s="205" t="s">
        <v>370</v>
      </c>
      <c r="C9" s="204">
        <f>SUM(C7:C8)</f>
        <v>304</v>
      </c>
      <c r="D9" s="204">
        <f>SUM(D7:D8)</f>
        <v>100</v>
      </c>
      <c r="E9" s="204">
        <f>SUM(E7:E8)</f>
        <v>404</v>
      </c>
    </row>
    <row r="10" spans="1:5" ht="15.75">
      <c r="A10" s="191">
        <v>6</v>
      </c>
      <c r="B10" s="201" t="s">
        <v>471</v>
      </c>
      <c r="C10" s="202">
        <v>5461</v>
      </c>
      <c r="D10" s="203">
        <v>6154</v>
      </c>
      <c r="E10" s="204">
        <f t="shared" si="0"/>
        <v>11615</v>
      </c>
    </row>
    <row r="11" spans="1:5" ht="15.75">
      <c r="A11" s="191">
        <v>7</v>
      </c>
      <c r="B11" s="201" t="s">
        <v>472</v>
      </c>
      <c r="C11" s="202">
        <v>509</v>
      </c>
      <c r="D11" s="203">
        <v>616</v>
      </c>
      <c r="E11" s="204">
        <f t="shared" si="0"/>
        <v>1125</v>
      </c>
    </row>
    <row r="12" spans="1:5" ht="15.75">
      <c r="A12" s="191">
        <v>8</v>
      </c>
      <c r="B12" s="201" t="s">
        <v>473</v>
      </c>
      <c r="C12" s="202">
        <v>255</v>
      </c>
      <c r="D12" s="203">
        <v>116</v>
      </c>
      <c r="E12" s="204">
        <f t="shared" si="0"/>
        <v>371</v>
      </c>
    </row>
    <row r="13" spans="1:5" ht="15.75">
      <c r="A13" s="191">
        <v>9</v>
      </c>
      <c r="B13" s="201" t="s">
        <v>474</v>
      </c>
      <c r="C13" s="202">
        <v>428</v>
      </c>
      <c r="D13" s="203">
        <v>241</v>
      </c>
      <c r="E13" s="204">
        <f t="shared" si="0"/>
        <v>669</v>
      </c>
    </row>
    <row r="14" spans="1:5" ht="17.25" customHeight="1">
      <c r="A14" s="191">
        <v>10</v>
      </c>
      <c r="B14" s="201" t="s">
        <v>475</v>
      </c>
      <c r="C14" s="202"/>
      <c r="D14" s="203">
        <v>523</v>
      </c>
      <c r="E14" s="204">
        <f t="shared" si="0"/>
        <v>523</v>
      </c>
    </row>
    <row r="15" spans="1:5" ht="15.75">
      <c r="A15" s="191">
        <v>11</v>
      </c>
      <c r="B15" s="201" t="s">
        <v>476</v>
      </c>
      <c r="C15" s="202"/>
      <c r="D15" s="203">
        <v>60</v>
      </c>
      <c r="E15" s="204">
        <f t="shared" si="0"/>
        <v>60</v>
      </c>
    </row>
    <row r="16" spans="1:5" ht="15.75">
      <c r="A16" s="191">
        <v>12</v>
      </c>
      <c r="B16" s="201" t="s">
        <v>477</v>
      </c>
      <c r="C16" s="202">
        <v>535</v>
      </c>
      <c r="D16" s="203">
        <v>535</v>
      </c>
      <c r="E16" s="204">
        <f t="shared" si="0"/>
        <v>1070</v>
      </c>
    </row>
    <row r="17" spans="1:5" ht="15.75">
      <c r="A17" s="191">
        <v>13</v>
      </c>
      <c r="B17" s="201" t="s">
        <v>478</v>
      </c>
      <c r="C17" s="202"/>
      <c r="D17" s="203">
        <v>779</v>
      </c>
      <c r="E17" s="204">
        <f t="shared" si="0"/>
        <v>779</v>
      </c>
    </row>
    <row r="18" spans="1:5" ht="15.75">
      <c r="A18" s="191">
        <v>14</v>
      </c>
      <c r="B18" s="201" t="s">
        <v>479</v>
      </c>
      <c r="C18" s="202">
        <v>131</v>
      </c>
      <c r="D18" s="203">
        <v>50</v>
      </c>
      <c r="E18" s="204">
        <f t="shared" si="0"/>
        <v>181</v>
      </c>
    </row>
    <row r="19" spans="1:5" ht="15.75">
      <c r="A19" s="191">
        <v>15</v>
      </c>
      <c r="B19" s="201" t="s">
        <v>480</v>
      </c>
      <c r="C19" s="202">
        <v>114</v>
      </c>
      <c r="D19" s="203">
        <v>61</v>
      </c>
      <c r="E19" s="204">
        <f t="shared" si="0"/>
        <v>175</v>
      </c>
    </row>
    <row r="20" spans="1:5" s="206" customFormat="1" ht="15.75">
      <c r="A20" s="191">
        <v>16</v>
      </c>
      <c r="B20" s="205" t="s">
        <v>481</v>
      </c>
      <c r="C20" s="204">
        <f>SUM(C10:C19)</f>
        <v>7433</v>
      </c>
      <c r="D20" s="204">
        <f>SUM(D10:D19)</f>
        <v>9135</v>
      </c>
      <c r="E20" s="204">
        <f t="shared" si="0"/>
        <v>16568</v>
      </c>
    </row>
    <row r="21" spans="1:5" ht="15.75">
      <c r="A21" s="191">
        <v>17</v>
      </c>
      <c r="B21" s="201" t="s">
        <v>482</v>
      </c>
      <c r="C21" s="202">
        <v>157</v>
      </c>
      <c r="D21" s="203">
        <v>157</v>
      </c>
      <c r="E21" s="204">
        <f t="shared" si="0"/>
        <v>314</v>
      </c>
    </row>
    <row r="22" spans="1:5" ht="15.75">
      <c r="A22" s="191">
        <v>18</v>
      </c>
      <c r="B22" s="205" t="s">
        <v>483</v>
      </c>
      <c r="C22" s="204">
        <f>SUM(C21:C21)</f>
        <v>157</v>
      </c>
      <c r="D22" s="204">
        <f>SUM(D21:D21)</f>
        <v>157</v>
      </c>
      <c r="E22" s="204">
        <f t="shared" si="0"/>
        <v>314</v>
      </c>
    </row>
    <row r="23" spans="1:5" ht="25.5" customHeight="1">
      <c r="A23" s="191">
        <v>19</v>
      </c>
      <c r="B23" s="207" t="s">
        <v>484</v>
      </c>
      <c r="C23" s="208">
        <f>SUM(C22,C20)</f>
        <v>7590</v>
      </c>
      <c r="D23" s="208">
        <f>SUM(D22,D20)</f>
        <v>9292</v>
      </c>
      <c r="E23" s="209">
        <f t="shared" si="0"/>
        <v>16882</v>
      </c>
    </row>
    <row r="24" spans="1:5" s="188" customFormat="1" ht="15.75">
      <c r="A24" s="191">
        <v>20</v>
      </c>
      <c r="B24" s="210" t="s">
        <v>485</v>
      </c>
      <c r="C24" s="211">
        <f>SUM(C10+C11+C12+C13)*27%</f>
        <v>1796.3100000000002</v>
      </c>
      <c r="D24" s="211">
        <f>SUM(D10+D11+D12+D13+D14+D17)*27%</f>
        <v>2275.83</v>
      </c>
      <c r="E24" s="204">
        <f t="shared" si="0"/>
        <v>4072.1400000000003</v>
      </c>
    </row>
    <row r="25" spans="1:5" ht="15.75">
      <c r="A25" s="191">
        <v>21</v>
      </c>
      <c r="B25" s="201" t="s">
        <v>486</v>
      </c>
      <c r="C25" s="202">
        <f>SUM(C16*11.9%)</f>
        <v>63.665000000000006</v>
      </c>
      <c r="D25" s="202">
        <f>SUM(D16+D15)*11.9%</f>
        <v>70.805</v>
      </c>
      <c r="E25" s="204">
        <f>SUM(D25+C25)</f>
        <v>134.47000000000003</v>
      </c>
    </row>
    <row r="26" spans="1:5" ht="15.75">
      <c r="A26" s="191">
        <v>22</v>
      </c>
      <c r="B26" s="212" t="s">
        <v>487</v>
      </c>
      <c r="C26" s="208">
        <f>SUM(C24:C25)</f>
        <v>1859.9750000000001</v>
      </c>
      <c r="D26" s="208">
        <f>SUM(D24:D25)</f>
        <v>2346.6349999999998</v>
      </c>
      <c r="E26" s="209">
        <f aca="true" t="shared" si="1" ref="E26:E52">SUM(C26+D26)</f>
        <v>4206.61</v>
      </c>
    </row>
    <row r="27" spans="1:5" ht="15.75">
      <c r="A27" s="191">
        <v>23</v>
      </c>
      <c r="B27" s="201" t="s">
        <v>488</v>
      </c>
      <c r="C27" s="202">
        <v>350</v>
      </c>
      <c r="D27" s="203">
        <v>240</v>
      </c>
      <c r="E27" s="204">
        <f t="shared" si="1"/>
        <v>590</v>
      </c>
    </row>
    <row r="28" spans="1:5" ht="15.75">
      <c r="A28" s="191">
        <v>24</v>
      </c>
      <c r="B28" s="201" t="s">
        <v>489</v>
      </c>
      <c r="C28" s="202">
        <v>10</v>
      </c>
      <c r="D28" s="203">
        <v>30</v>
      </c>
      <c r="E28" s="204">
        <f t="shared" si="1"/>
        <v>40</v>
      </c>
    </row>
    <row r="29" spans="1:5" ht="15.75">
      <c r="A29" s="191">
        <v>25</v>
      </c>
      <c r="B29" s="201" t="s">
        <v>490</v>
      </c>
      <c r="C29" s="202"/>
      <c r="D29" s="203">
        <v>25</v>
      </c>
      <c r="E29" s="204">
        <f t="shared" si="1"/>
        <v>25</v>
      </c>
    </row>
    <row r="30" spans="1:5" ht="15.75">
      <c r="A30" s="191">
        <v>26</v>
      </c>
      <c r="B30" s="201" t="s">
        <v>491</v>
      </c>
      <c r="C30" s="202">
        <v>50</v>
      </c>
      <c r="D30" s="203">
        <v>65</v>
      </c>
      <c r="E30" s="204">
        <f t="shared" si="1"/>
        <v>115</v>
      </c>
    </row>
    <row r="31" spans="1:5" ht="15.75">
      <c r="A31" s="191">
        <v>27</v>
      </c>
      <c r="B31" s="201" t="s">
        <v>492</v>
      </c>
      <c r="C31" s="202">
        <v>100</v>
      </c>
      <c r="D31" s="203">
        <v>100</v>
      </c>
      <c r="E31" s="204">
        <f t="shared" si="1"/>
        <v>200</v>
      </c>
    </row>
    <row r="32" spans="1:5" ht="15.75">
      <c r="A32" s="191">
        <v>28</v>
      </c>
      <c r="B32" s="201" t="s">
        <v>493</v>
      </c>
      <c r="C32" s="202">
        <v>50</v>
      </c>
      <c r="D32" s="203">
        <v>25</v>
      </c>
      <c r="E32" s="204">
        <f t="shared" si="1"/>
        <v>75</v>
      </c>
    </row>
    <row r="33" spans="1:5" ht="15.75">
      <c r="A33" s="191">
        <v>29</v>
      </c>
      <c r="B33" s="201" t="s">
        <v>494</v>
      </c>
      <c r="C33" s="202">
        <v>10</v>
      </c>
      <c r="D33" s="203">
        <v>10</v>
      </c>
      <c r="E33" s="204">
        <f t="shared" si="1"/>
        <v>20</v>
      </c>
    </row>
    <row r="34" spans="1:5" ht="15.75">
      <c r="A34" s="191">
        <v>30</v>
      </c>
      <c r="B34" s="201" t="s">
        <v>495</v>
      </c>
      <c r="C34" s="202">
        <v>70</v>
      </c>
      <c r="D34" s="203">
        <v>250</v>
      </c>
      <c r="E34" s="204">
        <f t="shared" si="1"/>
        <v>320</v>
      </c>
    </row>
    <row r="35" spans="1:5" ht="15.75">
      <c r="A35" s="191">
        <v>31</v>
      </c>
      <c r="B35" s="201" t="s">
        <v>496</v>
      </c>
      <c r="C35" s="202">
        <v>70</v>
      </c>
      <c r="D35" s="203">
        <v>115</v>
      </c>
      <c r="E35" s="204">
        <f t="shared" si="1"/>
        <v>185</v>
      </c>
    </row>
    <row r="36" spans="1:5" ht="15.75">
      <c r="A36" s="191">
        <v>32</v>
      </c>
      <c r="B36" s="201" t="s">
        <v>497</v>
      </c>
      <c r="C36" s="202">
        <v>130</v>
      </c>
      <c r="D36" s="203">
        <v>180</v>
      </c>
      <c r="E36" s="204">
        <f t="shared" si="1"/>
        <v>310</v>
      </c>
    </row>
    <row r="37" spans="1:5" ht="15.75">
      <c r="A37" s="191">
        <v>33</v>
      </c>
      <c r="B37" s="201" t="s">
        <v>498</v>
      </c>
      <c r="C37" s="202"/>
      <c r="D37" s="203">
        <v>180</v>
      </c>
      <c r="E37" s="204">
        <f t="shared" si="1"/>
        <v>180</v>
      </c>
    </row>
    <row r="38" spans="1:5" ht="15.75">
      <c r="A38" s="191">
        <v>34</v>
      </c>
      <c r="B38" s="201" t="s">
        <v>499</v>
      </c>
      <c r="C38" s="202">
        <v>500</v>
      </c>
      <c r="D38" s="203"/>
      <c r="E38" s="204">
        <f t="shared" si="1"/>
        <v>500</v>
      </c>
    </row>
    <row r="39" spans="1:5" ht="15.75">
      <c r="A39" s="191">
        <v>35</v>
      </c>
      <c r="B39" s="201" t="s">
        <v>500</v>
      </c>
      <c r="C39" s="202">
        <v>300</v>
      </c>
      <c r="D39" s="203"/>
      <c r="E39" s="204">
        <f t="shared" si="1"/>
        <v>300</v>
      </c>
    </row>
    <row r="40" spans="1:5" ht="15.75">
      <c r="A40" s="191">
        <v>36</v>
      </c>
      <c r="B40" s="201" t="s">
        <v>501</v>
      </c>
      <c r="C40" s="202">
        <v>20</v>
      </c>
      <c r="D40" s="203">
        <v>80</v>
      </c>
      <c r="E40" s="204">
        <f t="shared" si="1"/>
        <v>100</v>
      </c>
    </row>
    <row r="41" spans="1:5" ht="15.75">
      <c r="A41" s="191">
        <v>37</v>
      </c>
      <c r="B41" s="201" t="s">
        <v>502</v>
      </c>
      <c r="C41" s="202">
        <v>300</v>
      </c>
      <c r="D41" s="203">
        <v>400</v>
      </c>
      <c r="E41" s="204">
        <f t="shared" si="1"/>
        <v>700</v>
      </c>
    </row>
    <row r="42" spans="1:5" ht="15.75">
      <c r="A42" s="191">
        <v>38</v>
      </c>
      <c r="B42" s="201" t="s">
        <v>503</v>
      </c>
      <c r="C42" s="202">
        <v>40</v>
      </c>
      <c r="D42" s="203">
        <v>70</v>
      </c>
      <c r="E42" s="204">
        <f t="shared" si="1"/>
        <v>110</v>
      </c>
    </row>
    <row r="43" spans="1:5" ht="15.75">
      <c r="A43" s="191">
        <v>39</v>
      </c>
      <c r="B43" s="201" t="s">
        <v>504</v>
      </c>
      <c r="C43" s="202"/>
      <c r="D43" s="203">
        <v>180</v>
      </c>
      <c r="E43" s="204">
        <f t="shared" si="1"/>
        <v>180</v>
      </c>
    </row>
    <row r="44" spans="1:5" ht="15.75">
      <c r="A44" s="191">
        <v>40</v>
      </c>
      <c r="B44" s="201" t="s">
        <v>505</v>
      </c>
      <c r="C44" s="202">
        <v>130</v>
      </c>
      <c r="D44" s="203">
        <v>75</v>
      </c>
      <c r="E44" s="204">
        <f t="shared" si="1"/>
        <v>205</v>
      </c>
    </row>
    <row r="45" spans="1:5" ht="15.75">
      <c r="A45" s="191">
        <v>41</v>
      </c>
      <c r="B45" s="201" t="s">
        <v>506</v>
      </c>
      <c r="C45" s="202">
        <v>25</v>
      </c>
      <c r="D45" s="203">
        <v>20</v>
      </c>
      <c r="E45" s="204">
        <f t="shared" si="1"/>
        <v>45</v>
      </c>
    </row>
    <row r="46" spans="1:5" ht="15.75">
      <c r="A46" s="191">
        <v>42</v>
      </c>
      <c r="B46" s="201" t="s">
        <v>507</v>
      </c>
      <c r="C46" s="202">
        <v>20</v>
      </c>
      <c r="D46" s="203">
        <v>17</v>
      </c>
      <c r="E46" s="204">
        <f t="shared" si="1"/>
        <v>37</v>
      </c>
    </row>
    <row r="47" spans="1:5" ht="15.75">
      <c r="A47" s="191">
        <v>43</v>
      </c>
      <c r="B47" s="201" t="s">
        <v>508</v>
      </c>
      <c r="C47" s="202">
        <f>SUM(C27+C28+C29+C30+C31+C32+C33+C34+C35+C36+C37+C38+C39+C40+C41+C42+C44++C49+C51)*0.27</f>
        <v>607.5</v>
      </c>
      <c r="D47" s="202">
        <f>SUM(D27+D28+D29+D30+D31+D32+D33+D34+D35+D36+D37+D38+D39+D40+D41+D42+D44++D49+D51)*0.27</f>
        <v>504.90000000000003</v>
      </c>
      <c r="E47" s="204">
        <f t="shared" si="1"/>
        <v>1112.4</v>
      </c>
    </row>
    <row r="48" spans="1:5" ht="15.75">
      <c r="A48" s="191">
        <v>44</v>
      </c>
      <c r="B48" s="201" t="s">
        <v>300</v>
      </c>
      <c r="C48" s="202">
        <v>377</v>
      </c>
      <c r="D48" s="203">
        <v>250</v>
      </c>
      <c r="E48" s="204">
        <f t="shared" si="1"/>
        <v>627</v>
      </c>
    </row>
    <row r="49" spans="1:5" ht="15.75">
      <c r="A49" s="191">
        <v>45</v>
      </c>
      <c r="B49" s="201" t="s">
        <v>180</v>
      </c>
      <c r="C49" s="202">
        <v>100</v>
      </c>
      <c r="D49" s="203">
        <v>5</v>
      </c>
      <c r="E49" s="204">
        <f t="shared" si="1"/>
        <v>105</v>
      </c>
    </row>
    <row r="50" spans="1:5" ht="15.75">
      <c r="A50" s="191">
        <v>46</v>
      </c>
      <c r="B50" s="201" t="s">
        <v>509</v>
      </c>
      <c r="C50" s="202">
        <f>(C16*19.04%)</f>
        <v>101.86399999999999</v>
      </c>
      <c r="D50" s="213">
        <f>(D15+D16)*19.04%</f>
        <v>113.288</v>
      </c>
      <c r="E50" s="204">
        <f t="shared" si="1"/>
        <v>215.152</v>
      </c>
    </row>
    <row r="51" spans="1:5" ht="15.75">
      <c r="A51" s="191">
        <v>47</v>
      </c>
      <c r="B51" s="201" t="s">
        <v>510</v>
      </c>
      <c r="C51" s="202">
        <v>20</v>
      </c>
      <c r="D51" s="203">
        <v>20</v>
      </c>
      <c r="E51" s="204">
        <f t="shared" si="1"/>
        <v>40</v>
      </c>
    </row>
    <row r="52" spans="1:5" ht="15.75">
      <c r="A52" s="191">
        <v>48</v>
      </c>
      <c r="B52" s="212" t="s">
        <v>511</v>
      </c>
      <c r="C52" s="208">
        <f>SUM(C27:C51)</f>
        <v>3381.364</v>
      </c>
      <c r="D52" s="208">
        <f>SUM(D27:D51)</f>
        <v>2955.188</v>
      </c>
      <c r="E52" s="209">
        <f t="shared" si="1"/>
        <v>6336.552</v>
      </c>
    </row>
    <row r="53" spans="1:5" ht="33.75" customHeight="1">
      <c r="A53" s="191">
        <v>49</v>
      </c>
      <c r="B53" s="214" t="s">
        <v>512</v>
      </c>
      <c r="C53" s="215">
        <f>SUM(C52+C26+C23+C9)</f>
        <v>13135.339</v>
      </c>
      <c r="D53" s="215">
        <f>SUM(D52+D26+D23+D9)</f>
        <v>14693.823</v>
      </c>
      <c r="E53" s="215">
        <f>SUM(E52+E26+E23+E9)</f>
        <v>27829.162</v>
      </c>
    </row>
    <row r="54" spans="3:4" ht="15.75">
      <c r="C54" s="216"/>
      <c r="D54" s="216"/>
    </row>
    <row r="55" spans="3:4" ht="15.75">
      <c r="C55" s="216"/>
      <c r="D55" s="216"/>
    </row>
    <row r="56" spans="1:9" ht="15.75">
      <c r="A56" s="217"/>
      <c r="B56" s="218" t="s">
        <v>0</v>
      </c>
      <c r="C56" s="218" t="s">
        <v>1</v>
      </c>
      <c r="D56" s="216"/>
      <c r="E56" s="216"/>
      <c r="F56" s="216"/>
      <c r="G56" s="216"/>
      <c r="H56" s="216"/>
      <c r="I56" s="219"/>
    </row>
    <row r="57" spans="1:9" ht="15.75">
      <c r="A57" s="286" t="s">
        <v>453</v>
      </c>
      <c r="B57" s="287"/>
      <c r="C57" s="288"/>
      <c r="D57" s="216"/>
      <c r="E57" s="216"/>
      <c r="F57" s="216"/>
      <c r="G57" s="216"/>
      <c r="H57" s="216"/>
      <c r="I57" s="219"/>
    </row>
    <row r="58" spans="1:9" ht="15.75">
      <c r="A58" s="4">
        <v>1</v>
      </c>
      <c r="B58" s="27" t="s">
        <v>3</v>
      </c>
      <c r="C58" s="103" t="s">
        <v>79</v>
      </c>
      <c r="D58" s="284" t="s">
        <v>513</v>
      </c>
      <c r="E58" s="284"/>
      <c r="F58" s="184"/>
      <c r="G58" s="184"/>
      <c r="H58" s="221"/>
      <c r="I58" s="219"/>
    </row>
    <row r="59" spans="1:9" ht="15.75">
      <c r="A59" s="4">
        <v>2</v>
      </c>
      <c r="B59" s="4" t="s">
        <v>455</v>
      </c>
      <c r="C59" s="222">
        <v>3042</v>
      </c>
      <c r="D59" s="223">
        <v>-253</v>
      </c>
      <c r="E59" s="100"/>
      <c r="F59" s="184"/>
      <c r="G59" s="184"/>
      <c r="H59" s="221"/>
      <c r="I59" s="219"/>
    </row>
    <row r="60" spans="1:9" ht="15.75">
      <c r="A60" s="4">
        <v>3</v>
      </c>
      <c r="B60" s="4" t="s">
        <v>457</v>
      </c>
      <c r="C60" s="222">
        <v>2076</v>
      </c>
      <c r="D60" s="224">
        <v>-173</v>
      </c>
      <c r="E60" s="225"/>
      <c r="F60" s="184"/>
      <c r="G60" s="184"/>
      <c r="H60" s="221"/>
      <c r="I60" s="219"/>
    </row>
    <row r="61" spans="1:9" ht="15.75">
      <c r="A61" s="4">
        <v>4</v>
      </c>
      <c r="B61" s="4" t="s">
        <v>459</v>
      </c>
      <c r="C61" s="222">
        <f>-SUM(C74)</f>
        <v>8771.339</v>
      </c>
      <c r="D61" s="225"/>
      <c r="E61" s="226"/>
      <c r="F61" s="184"/>
      <c r="G61" s="184"/>
      <c r="H61" s="221"/>
      <c r="I61" s="219"/>
    </row>
    <row r="62" spans="1:9" ht="15.75">
      <c r="A62" s="4">
        <v>5</v>
      </c>
      <c r="B62" s="4" t="s">
        <v>460</v>
      </c>
      <c r="C62" s="222">
        <f>-SUM(D74)</f>
        <v>12134.823</v>
      </c>
      <c r="E62" s="184"/>
      <c r="F62" s="184"/>
      <c r="G62" s="184"/>
      <c r="H62" s="221"/>
      <c r="I62" s="219"/>
    </row>
    <row r="63" spans="1:9" ht="15.75">
      <c r="A63" s="4">
        <v>6</v>
      </c>
      <c r="B63" s="4" t="s">
        <v>371</v>
      </c>
      <c r="C63" s="222">
        <v>1805</v>
      </c>
      <c r="E63" s="184"/>
      <c r="F63" s="184"/>
      <c r="G63" s="184"/>
      <c r="H63" s="221"/>
      <c r="I63" s="219"/>
    </row>
    <row r="64" spans="1:9" ht="15.75">
      <c r="A64" s="4">
        <v>7</v>
      </c>
      <c r="B64" s="27" t="s">
        <v>461</v>
      </c>
      <c r="C64" s="222">
        <f>SUM(C59:C63)</f>
        <v>27829.162</v>
      </c>
      <c r="E64" s="184"/>
      <c r="F64" s="184"/>
      <c r="G64" s="184"/>
      <c r="H64" s="221"/>
      <c r="I64" s="219"/>
    </row>
    <row r="65" spans="4:12" ht="15.75">
      <c r="D65" s="188"/>
      <c r="E65" s="188"/>
      <c r="F65" s="188"/>
      <c r="G65" s="184"/>
      <c r="H65" s="184"/>
      <c r="I65" s="184"/>
      <c r="J65" s="184"/>
      <c r="K65" s="221"/>
      <c r="L65" s="219"/>
    </row>
    <row r="66" spans="1:12" s="231" customFormat="1" ht="15.75">
      <c r="A66" s="187"/>
      <c r="B66" s="227"/>
      <c r="C66" s="228"/>
      <c r="D66" s="228"/>
      <c r="E66" s="228"/>
      <c r="F66" s="228"/>
      <c r="G66" s="184"/>
      <c r="H66" s="229"/>
      <c r="I66" s="229"/>
      <c r="J66" s="229"/>
      <c r="K66" s="230"/>
      <c r="L66" s="187"/>
    </row>
    <row r="67" spans="1:12" s="231" customFormat="1" ht="15.75">
      <c r="A67" s="187"/>
      <c r="B67" s="285" t="s">
        <v>79</v>
      </c>
      <c r="C67" s="285"/>
      <c r="D67" s="285"/>
      <c r="E67" s="285"/>
      <c r="F67" s="232"/>
      <c r="G67" s="184"/>
      <c r="H67" s="229"/>
      <c r="I67" s="229"/>
      <c r="J67" s="229"/>
      <c r="K67" s="230"/>
      <c r="L67" s="187"/>
    </row>
    <row r="68" spans="2:11" ht="15.75">
      <c r="B68" s="184"/>
      <c r="C68" s="184"/>
      <c r="D68" s="227"/>
      <c r="E68" s="227"/>
      <c r="F68" s="184"/>
      <c r="G68" s="184"/>
      <c r="H68" s="184"/>
      <c r="I68" s="184"/>
      <c r="J68" s="221"/>
      <c r="K68" s="219"/>
    </row>
    <row r="69" spans="2:11" ht="15.75">
      <c r="B69" s="184"/>
      <c r="C69" s="220" t="s">
        <v>514</v>
      </c>
      <c r="D69" s="220" t="s">
        <v>470</v>
      </c>
      <c r="E69" s="184" t="s">
        <v>393</v>
      </c>
      <c r="F69" s="184"/>
      <c r="G69" s="184"/>
      <c r="H69" s="184"/>
      <c r="I69" s="184"/>
      <c r="J69" s="221"/>
      <c r="K69" s="219"/>
    </row>
    <row r="70" spans="2:11" ht="15.75">
      <c r="B70" s="233" t="s">
        <v>365</v>
      </c>
      <c r="C70" s="184"/>
      <c r="E70" s="184"/>
      <c r="F70" s="184"/>
      <c r="G70" s="184"/>
      <c r="H70" s="184"/>
      <c r="I70" s="184"/>
      <c r="J70" s="221"/>
      <c r="K70" s="219"/>
    </row>
    <row r="71" spans="2:11" ht="15.75">
      <c r="B71" s="184" t="s">
        <v>515</v>
      </c>
      <c r="C71" s="228">
        <v>2559</v>
      </c>
      <c r="D71" s="228">
        <v>2559</v>
      </c>
      <c r="E71" s="228">
        <f>SUM(C71:D71)</f>
        <v>5118</v>
      </c>
      <c r="F71" s="184"/>
      <c r="G71" s="184"/>
      <c r="H71" s="184"/>
      <c r="I71" s="184"/>
      <c r="J71" s="221"/>
      <c r="K71" s="219"/>
    </row>
    <row r="72" spans="2:11" ht="15.75">
      <c r="B72" s="184" t="s">
        <v>516</v>
      </c>
      <c r="C72" s="228">
        <v>1805</v>
      </c>
      <c r="D72" s="228"/>
      <c r="E72" s="228">
        <f>SUM(C72:D72)</f>
        <v>1805</v>
      </c>
      <c r="F72" s="184"/>
      <c r="G72" s="184"/>
      <c r="H72" s="184"/>
      <c r="I72" s="184"/>
      <c r="J72" s="221"/>
      <c r="K72" s="219"/>
    </row>
    <row r="73" spans="2:11" ht="15.75">
      <c r="B73" s="234" t="s">
        <v>366</v>
      </c>
      <c r="C73" s="235">
        <f>SUM(C53)</f>
        <v>13135.339</v>
      </c>
      <c r="D73" s="235">
        <f>SUM(D53)</f>
        <v>14693.823</v>
      </c>
      <c r="E73" s="235">
        <f>SUM(C73:D73)</f>
        <v>27829.162</v>
      </c>
      <c r="F73" s="184"/>
      <c r="G73" s="184"/>
      <c r="H73" s="184"/>
      <c r="I73" s="184"/>
      <c r="J73" s="221"/>
      <c r="K73" s="219"/>
    </row>
    <row r="74" spans="2:11" ht="31.5" customHeight="1">
      <c r="B74" s="184" t="s">
        <v>517</v>
      </c>
      <c r="C74" s="228">
        <f>SUM(C71+C72-C73)</f>
        <v>-8771.339</v>
      </c>
      <c r="D74" s="228">
        <f>SUM(D71+D72-D73)</f>
        <v>-12134.823</v>
      </c>
      <c r="E74" s="228">
        <f>SUM(E71+E72-E73)</f>
        <v>-20906.162</v>
      </c>
      <c r="F74" s="184"/>
      <c r="G74" s="184"/>
      <c r="H74" s="184"/>
      <c r="I74" s="184"/>
      <c r="J74" s="221"/>
      <c r="K74" s="219"/>
    </row>
    <row r="75" spans="2:3" ht="15.75">
      <c r="B75" s="227"/>
      <c r="C75" s="228"/>
    </row>
    <row r="76" spans="2:3" ht="15.75">
      <c r="B76" s="233"/>
      <c r="C76" s="228"/>
    </row>
  </sheetData>
  <sheetProtection/>
  <mergeCells count="3">
    <mergeCell ref="D58:E58"/>
    <mergeCell ref="B67:E67"/>
    <mergeCell ref="A57:C57"/>
  </mergeCells>
  <printOptions horizontalCentered="1" verticalCentered="1"/>
  <pageMargins left="0.4724409448818898" right="0.15748031496062992" top="0.984251968503937" bottom="0.4724409448818898" header="0.2755905511811024" footer="0.5118110236220472"/>
  <pageSetup fitToHeight="1" fitToWidth="1" horizontalDpi="600" verticalDpi="600" orientation="portrait" paperSize="9" scale="62" r:id="rId1"/>
  <headerFooter alignWithMargins="0">
    <oddHeader>&amp;LMAGYARPOLÁNY ÉS KISLŐD
KÖZSÉGEK KÖRJEGYZŐSÉGE&amp;C2012.ÉVI KÖLTSÉGVETÉS
KIADÁSOK&amp;R8/a.melléklet Magyarpolány Község
Önkormányzata Képviselő-testületének
2/2012. (II.13.) önkormányzati rendeletéhez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16"/>
  <sheetViews>
    <sheetView tabSelected="1" view="pageLayout" workbookViewId="0" topLeftCell="A1">
      <selection activeCell="B5" sqref="B5"/>
    </sheetView>
  </sheetViews>
  <sheetFormatPr defaultColWidth="9.00390625" defaultRowHeight="12.75"/>
  <cols>
    <col min="1" max="1" width="9.125" style="149" customWidth="1"/>
    <col min="2" max="2" width="47.00390625" style="163" customWidth="1"/>
    <col min="3" max="3" width="9.125" style="163" hidden="1" customWidth="1"/>
    <col min="4" max="4" width="28.875" style="163" hidden="1" customWidth="1"/>
    <col min="5" max="5" width="18.375" style="163" customWidth="1"/>
    <col min="6" max="6" width="19.75390625" style="163" customWidth="1"/>
    <col min="7" max="7" width="17.00390625" style="163" customWidth="1"/>
    <col min="8" max="16384" width="9.125" style="163" customWidth="1"/>
  </cols>
  <sheetData>
    <row r="1" ht="18.75">
      <c r="G1" s="238" t="s">
        <v>363</v>
      </c>
    </row>
    <row r="2" spans="1:7" s="149" customFormat="1" ht="18.75">
      <c r="A2" s="148"/>
      <c r="B2" s="148" t="s">
        <v>0</v>
      </c>
      <c r="C2" s="148"/>
      <c r="D2" s="148"/>
      <c r="E2" s="148" t="s">
        <v>1</v>
      </c>
      <c r="F2" s="148" t="s">
        <v>305</v>
      </c>
      <c r="G2" s="148" t="s">
        <v>306</v>
      </c>
    </row>
    <row r="3" spans="1:7" s="153" customFormat="1" ht="15.75">
      <c r="A3" s="150">
        <v>1</v>
      </c>
      <c r="B3" s="151" t="s">
        <v>372</v>
      </c>
      <c r="C3" s="151"/>
      <c r="D3" s="151"/>
      <c r="E3" s="152" t="s">
        <v>373</v>
      </c>
      <c r="F3" s="152" t="s">
        <v>374</v>
      </c>
      <c r="G3" s="152" t="s">
        <v>375</v>
      </c>
    </row>
    <row r="4" spans="1:7" s="153" customFormat="1" ht="30.75" customHeight="1">
      <c r="A4" s="150">
        <v>2</v>
      </c>
      <c r="B4" s="33" t="s">
        <v>550</v>
      </c>
      <c r="C4" s="151"/>
      <c r="D4" s="151"/>
      <c r="E4" s="152"/>
      <c r="F4" s="241">
        <v>404</v>
      </c>
      <c r="G4" s="156">
        <v>2012</v>
      </c>
    </row>
    <row r="5" spans="1:7" s="153" customFormat="1" ht="30.75" customHeight="1">
      <c r="A5" s="150">
        <v>3</v>
      </c>
      <c r="B5" s="239" t="s">
        <v>376</v>
      </c>
      <c r="C5" s="157"/>
      <c r="D5" s="157"/>
      <c r="E5" s="154"/>
      <c r="F5" s="154">
        <f>SUM(F4:F4)</f>
        <v>404</v>
      </c>
      <c r="G5" s="158"/>
    </row>
    <row r="6" spans="1:7" s="153" customFormat="1" ht="30.75" customHeight="1">
      <c r="A6" s="150">
        <v>4</v>
      </c>
      <c r="B6" s="33" t="s">
        <v>549</v>
      </c>
      <c r="C6" s="157"/>
      <c r="D6" s="157"/>
      <c r="E6" s="150">
        <v>841126</v>
      </c>
      <c r="F6" s="159">
        <v>404</v>
      </c>
      <c r="G6" s="150">
        <v>2012</v>
      </c>
    </row>
    <row r="7" spans="1:7" s="153" customFormat="1" ht="28.5" customHeight="1">
      <c r="A7" s="150">
        <v>5</v>
      </c>
      <c r="B7" s="239" t="s">
        <v>377</v>
      </c>
      <c r="C7" s="157"/>
      <c r="D7" s="157"/>
      <c r="E7" s="157"/>
      <c r="F7" s="161">
        <f>SUM(F6:F6)</f>
        <v>404</v>
      </c>
      <c r="G7" s="160"/>
    </row>
    <row r="8" s="153" customFormat="1" ht="15.75">
      <c r="A8" s="162"/>
    </row>
    <row r="9" s="153" customFormat="1" ht="15.75">
      <c r="A9" s="162"/>
    </row>
    <row r="10" s="153" customFormat="1" ht="15.75">
      <c r="A10" s="162"/>
    </row>
    <row r="11" s="153" customFormat="1" ht="15.75">
      <c r="A11" s="162"/>
    </row>
    <row r="12" s="153" customFormat="1" ht="15.75">
      <c r="A12" s="162"/>
    </row>
    <row r="13" s="153" customFormat="1" ht="15.75">
      <c r="A13" s="162"/>
    </row>
    <row r="14" s="153" customFormat="1" ht="15.75">
      <c r="A14" s="162"/>
    </row>
    <row r="15" s="153" customFormat="1" ht="15.75">
      <c r="A15" s="162"/>
    </row>
    <row r="16" s="153" customFormat="1" ht="15.75">
      <c r="A16" s="162"/>
    </row>
    <row r="17" s="153" customFormat="1" ht="15.75">
      <c r="A17" s="162"/>
    </row>
    <row r="18" s="153" customFormat="1" ht="15.75">
      <c r="A18" s="162"/>
    </row>
    <row r="19" s="153" customFormat="1" ht="15.75">
      <c r="A19" s="162"/>
    </row>
    <row r="20" s="153" customFormat="1" ht="15.75">
      <c r="A20" s="162"/>
    </row>
    <row r="21" s="153" customFormat="1" ht="15.75">
      <c r="A21" s="162"/>
    </row>
    <row r="22" s="153" customFormat="1" ht="15.75">
      <c r="A22" s="162"/>
    </row>
    <row r="23" s="153" customFormat="1" ht="15.75">
      <c r="A23" s="162"/>
    </row>
    <row r="24" s="153" customFormat="1" ht="15.75">
      <c r="A24" s="162"/>
    </row>
    <row r="25" s="153" customFormat="1" ht="15.75">
      <c r="A25" s="162"/>
    </row>
    <row r="26" s="153" customFormat="1" ht="15.75">
      <c r="A26" s="162"/>
    </row>
    <row r="27" s="153" customFormat="1" ht="15.75">
      <c r="A27" s="162"/>
    </row>
    <row r="28" s="153" customFormat="1" ht="15.75">
      <c r="A28" s="162"/>
    </row>
    <row r="29" s="153" customFormat="1" ht="15.75">
      <c r="A29" s="162"/>
    </row>
    <row r="30" s="153" customFormat="1" ht="15.75">
      <c r="A30" s="162"/>
    </row>
    <row r="31" s="153" customFormat="1" ht="15.75">
      <c r="A31" s="162"/>
    </row>
    <row r="32" s="153" customFormat="1" ht="15.75">
      <c r="A32" s="162"/>
    </row>
    <row r="33" s="153" customFormat="1" ht="15.75">
      <c r="A33" s="162"/>
    </row>
    <row r="34" s="153" customFormat="1" ht="15.75">
      <c r="A34" s="162"/>
    </row>
    <row r="35" s="153" customFormat="1" ht="15.75">
      <c r="A35" s="162"/>
    </row>
    <row r="36" s="153" customFormat="1" ht="15.75">
      <c r="A36" s="162"/>
    </row>
    <row r="37" s="153" customFormat="1" ht="15.75">
      <c r="A37" s="162"/>
    </row>
    <row r="38" s="153" customFormat="1" ht="15.75">
      <c r="A38" s="162"/>
    </row>
    <row r="39" s="153" customFormat="1" ht="15.75">
      <c r="A39" s="162"/>
    </row>
    <row r="40" s="153" customFormat="1" ht="15.75">
      <c r="A40" s="162"/>
    </row>
    <row r="41" s="153" customFormat="1" ht="15.75">
      <c r="A41" s="162"/>
    </row>
    <row r="42" s="153" customFormat="1" ht="15.75">
      <c r="A42" s="162"/>
    </row>
    <row r="43" s="153" customFormat="1" ht="15.75">
      <c r="A43" s="162"/>
    </row>
    <row r="44" s="153" customFormat="1" ht="15.75">
      <c r="A44" s="162"/>
    </row>
    <row r="45" s="153" customFormat="1" ht="15.75">
      <c r="A45" s="162"/>
    </row>
    <row r="46" s="153" customFormat="1" ht="15.75">
      <c r="A46" s="162"/>
    </row>
    <row r="47" s="153" customFormat="1" ht="15.75">
      <c r="A47" s="162"/>
    </row>
    <row r="48" s="153" customFormat="1" ht="15.75">
      <c r="A48" s="162"/>
    </row>
    <row r="49" s="153" customFormat="1" ht="15.75">
      <c r="A49" s="162"/>
    </row>
    <row r="50" s="153" customFormat="1" ht="15.75">
      <c r="A50" s="162"/>
    </row>
    <row r="51" s="153" customFormat="1" ht="15.75">
      <c r="A51" s="162"/>
    </row>
    <row r="52" s="153" customFormat="1" ht="15.75">
      <c r="A52" s="162"/>
    </row>
    <row r="53" s="153" customFormat="1" ht="15.75">
      <c r="A53" s="162"/>
    </row>
    <row r="54" s="153" customFormat="1" ht="15.75">
      <c r="A54" s="162"/>
    </row>
    <row r="55" s="153" customFormat="1" ht="15.75">
      <c r="A55" s="162"/>
    </row>
    <row r="56" s="153" customFormat="1" ht="15.75">
      <c r="A56" s="162"/>
    </row>
    <row r="57" s="153" customFormat="1" ht="15.75">
      <c r="A57" s="162"/>
    </row>
    <row r="58" s="153" customFormat="1" ht="15.75">
      <c r="A58" s="162"/>
    </row>
    <row r="59" s="153" customFormat="1" ht="15.75">
      <c r="A59" s="162"/>
    </row>
    <row r="60" s="153" customFormat="1" ht="15.75">
      <c r="A60" s="162"/>
    </row>
    <row r="61" s="153" customFormat="1" ht="15.75">
      <c r="A61" s="162"/>
    </row>
    <row r="62" s="153" customFormat="1" ht="15.75">
      <c r="A62" s="162"/>
    </row>
    <row r="63" s="153" customFormat="1" ht="15.75">
      <c r="A63" s="162"/>
    </row>
    <row r="64" s="153" customFormat="1" ht="15.75">
      <c r="A64" s="162"/>
    </row>
    <row r="65" s="153" customFormat="1" ht="15.75">
      <c r="A65" s="162"/>
    </row>
    <row r="66" s="153" customFormat="1" ht="15.75">
      <c r="A66" s="162"/>
    </row>
    <row r="67" s="153" customFormat="1" ht="15.75">
      <c r="A67" s="162"/>
    </row>
    <row r="68" s="153" customFormat="1" ht="15.75">
      <c r="A68" s="162"/>
    </row>
    <row r="69" s="153" customFormat="1" ht="15.75">
      <c r="A69" s="162"/>
    </row>
    <row r="70" s="153" customFormat="1" ht="15.75">
      <c r="A70" s="162"/>
    </row>
    <row r="71" s="153" customFormat="1" ht="15.75">
      <c r="A71" s="162"/>
    </row>
    <row r="72" s="153" customFormat="1" ht="15.75">
      <c r="A72" s="162"/>
    </row>
    <row r="73" s="153" customFormat="1" ht="15.75">
      <c r="A73" s="162"/>
    </row>
    <row r="74" s="153" customFormat="1" ht="15.75">
      <c r="A74" s="162"/>
    </row>
    <row r="75" s="153" customFormat="1" ht="15.75">
      <c r="A75" s="162"/>
    </row>
    <row r="76" s="153" customFormat="1" ht="15.75">
      <c r="A76" s="162"/>
    </row>
    <row r="77" s="153" customFormat="1" ht="15.75">
      <c r="A77" s="162"/>
    </row>
    <row r="78" s="153" customFormat="1" ht="15.75">
      <c r="A78" s="162"/>
    </row>
    <row r="79" s="153" customFormat="1" ht="15.75">
      <c r="A79" s="162"/>
    </row>
    <row r="80" s="153" customFormat="1" ht="15.75">
      <c r="A80" s="162"/>
    </row>
    <row r="81" s="153" customFormat="1" ht="15.75">
      <c r="A81" s="162"/>
    </row>
    <row r="82" s="153" customFormat="1" ht="15.75">
      <c r="A82" s="162"/>
    </row>
    <row r="83" s="153" customFormat="1" ht="15.75">
      <c r="A83" s="162"/>
    </row>
    <row r="84" s="153" customFormat="1" ht="15.75">
      <c r="A84" s="162"/>
    </row>
    <row r="85" s="153" customFormat="1" ht="15.75">
      <c r="A85" s="162"/>
    </row>
    <row r="86" s="153" customFormat="1" ht="15.75">
      <c r="A86" s="162"/>
    </row>
    <row r="87" s="153" customFormat="1" ht="15.75">
      <c r="A87" s="162"/>
    </row>
    <row r="88" s="153" customFormat="1" ht="15.75">
      <c r="A88" s="162"/>
    </row>
    <row r="89" s="153" customFormat="1" ht="15.75">
      <c r="A89" s="162"/>
    </row>
    <row r="90" s="153" customFormat="1" ht="15.75">
      <c r="A90" s="162"/>
    </row>
    <row r="91" s="153" customFormat="1" ht="15.75">
      <c r="A91" s="162"/>
    </row>
    <row r="92" s="153" customFormat="1" ht="15.75">
      <c r="A92" s="162"/>
    </row>
    <row r="93" s="153" customFormat="1" ht="15.75">
      <c r="A93" s="162"/>
    </row>
    <row r="94" s="153" customFormat="1" ht="15.75">
      <c r="A94" s="162"/>
    </row>
    <row r="95" s="153" customFormat="1" ht="15.75">
      <c r="A95" s="162"/>
    </row>
    <row r="96" s="153" customFormat="1" ht="15.75">
      <c r="A96" s="162"/>
    </row>
    <row r="97" s="153" customFormat="1" ht="15.75">
      <c r="A97" s="162"/>
    </row>
    <row r="98" s="153" customFormat="1" ht="15.75">
      <c r="A98" s="162"/>
    </row>
    <row r="99" s="153" customFormat="1" ht="15.75">
      <c r="A99" s="162"/>
    </row>
    <row r="100" s="153" customFormat="1" ht="15.75">
      <c r="A100" s="162"/>
    </row>
    <row r="101" s="153" customFormat="1" ht="15.75">
      <c r="A101" s="162"/>
    </row>
    <row r="102" s="153" customFormat="1" ht="15.75">
      <c r="A102" s="162"/>
    </row>
    <row r="103" s="153" customFormat="1" ht="15.75">
      <c r="A103" s="162"/>
    </row>
    <row r="104" s="153" customFormat="1" ht="15.75">
      <c r="A104" s="162"/>
    </row>
    <row r="105" s="153" customFormat="1" ht="15.75">
      <c r="A105" s="162"/>
    </row>
    <row r="106" s="153" customFormat="1" ht="15.75">
      <c r="A106" s="162"/>
    </row>
    <row r="107" s="153" customFormat="1" ht="15.75">
      <c r="A107" s="162"/>
    </row>
    <row r="108" s="153" customFormat="1" ht="15.75">
      <c r="A108" s="162"/>
    </row>
    <row r="109" s="153" customFormat="1" ht="15.75">
      <c r="A109" s="162"/>
    </row>
    <row r="110" s="153" customFormat="1" ht="15.75">
      <c r="A110" s="162"/>
    </row>
    <row r="111" s="153" customFormat="1" ht="15.75">
      <c r="A111" s="162"/>
    </row>
    <row r="112" s="153" customFormat="1" ht="15.75">
      <c r="A112" s="162"/>
    </row>
    <row r="113" s="153" customFormat="1" ht="15.75">
      <c r="A113" s="162"/>
    </row>
    <row r="114" s="153" customFormat="1" ht="15.75">
      <c r="A114" s="162"/>
    </row>
    <row r="115" s="153" customFormat="1" ht="15.75">
      <c r="A115" s="162"/>
    </row>
    <row r="116" s="153" customFormat="1" ht="15.75">
      <c r="A116" s="162"/>
    </row>
    <row r="117" s="153" customFormat="1" ht="15.75">
      <c r="A117" s="162"/>
    </row>
    <row r="118" s="153" customFormat="1" ht="15.75">
      <c r="A118" s="162"/>
    </row>
    <row r="119" s="153" customFormat="1" ht="15.75">
      <c r="A119" s="162"/>
    </row>
    <row r="120" s="153" customFormat="1" ht="15.75">
      <c r="A120" s="162"/>
    </row>
    <row r="121" s="153" customFormat="1" ht="15.75">
      <c r="A121" s="162"/>
    </row>
    <row r="122" s="153" customFormat="1" ht="15.75">
      <c r="A122" s="162"/>
    </row>
    <row r="123" s="153" customFormat="1" ht="15.75">
      <c r="A123" s="162"/>
    </row>
    <row r="124" s="153" customFormat="1" ht="15.75">
      <c r="A124" s="162"/>
    </row>
    <row r="125" s="153" customFormat="1" ht="15.75">
      <c r="A125" s="162"/>
    </row>
    <row r="126" s="153" customFormat="1" ht="15.75">
      <c r="A126" s="162"/>
    </row>
    <row r="127" s="153" customFormat="1" ht="15.75">
      <c r="A127" s="162"/>
    </row>
    <row r="128" s="153" customFormat="1" ht="15.75">
      <c r="A128" s="162"/>
    </row>
    <row r="129" s="153" customFormat="1" ht="15.75">
      <c r="A129" s="162"/>
    </row>
    <row r="130" s="153" customFormat="1" ht="15.75">
      <c r="A130" s="162"/>
    </row>
    <row r="131" s="153" customFormat="1" ht="15.75">
      <c r="A131" s="162"/>
    </row>
    <row r="132" s="153" customFormat="1" ht="15.75">
      <c r="A132" s="162"/>
    </row>
    <row r="133" s="153" customFormat="1" ht="15.75">
      <c r="A133" s="162"/>
    </row>
    <row r="134" s="153" customFormat="1" ht="15.75">
      <c r="A134" s="162"/>
    </row>
    <row r="135" s="153" customFormat="1" ht="15.75">
      <c r="A135" s="162"/>
    </row>
    <row r="136" s="153" customFormat="1" ht="15.75">
      <c r="A136" s="162"/>
    </row>
    <row r="137" s="153" customFormat="1" ht="15.75">
      <c r="A137" s="162"/>
    </row>
    <row r="138" s="153" customFormat="1" ht="15.75">
      <c r="A138" s="162"/>
    </row>
    <row r="139" s="153" customFormat="1" ht="15.75">
      <c r="A139" s="162"/>
    </row>
    <row r="140" s="153" customFormat="1" ht="15.75">
      <c r="A140" s="162"/>
    </row>
    <row r="141" s="153" customFormat="1" ht="15.75">
      <c r="A141" s="162"/>
    </row>
    <row r="142" s="153" customFormat="1" ht="15.75">
      <c r="A142" s="162"/>
    </row>
    <row r="143" s="153" customFormat="1" ht="15.75">
      <c r="A143" s="162"/>
    </row>
    <row r="144" s="153" customFormat="1" ht="15.75">
      <c r="A144" s="162"/>
    </row>
    <row r="145" s="153" customFormat="1" ht="15.75">
      <c r="A145" s="162"/>
    </row>
    <row r="146" s="153" customFormat="1" ht="15.75">
      <c r="A146" s="162"/>
    </row>
    <row r="147" s="153" customFormat="1" ht="15.75">
      <c r="A147" s="162"/>
    </row>
    <row r="148" s="153" customFormat="1" ht="15.75">
      <c r="A148" s="162"/>
    </row>
    <row r="149" s="153" customFormat="1" ht="15.75">
      <c r="A149" s="162"/>
    </row>
    <row r="150" s="153" customFormat="1" ht="15.75">
      <c r="A150" s="162"/>
    </row>
    <row r="151" s="153" customFormat="1" ht="15.75">
      <c r="A151" s="162"/>
    </row>
    <row r="152" s="153" customFormat="1" ht="15.75">
      <c r="A152" s="162"/>
    </row>
    <row r="153" s="153" customFormat="1" ht="15.75">
      <c r="A153" s="162"/>
    </row>
    <row r="154" s="153" customFormat="1" ht="15.75">
      <c r="A154" s="162"/>
    </row>
    <row r="155" s="153" customFormat="1" ht="15.75">
      <c r="A155" s="162"/>
    </row>
    <row r="156" s="153" customFormat="1" ht="15.75">
      <c r="A156" s="162"/>
    </row>
    <row r="157" s="153" customFormat="1" ht="15.75">
      <c r="A157" s="162"/>
    </row>
    <row r="158" s="153" customFormat="1" ht="15.75">
      <c r="A158" s="162"/>
    </row>
    <row r="159" s="153" customFormat="1" ht="15.75">
      <c r="A159" s="162"/>
    </row>
    <row r="160" s="153" customFormat="1" ht="15.75">
      <c r="A160" s="162"/>
    </row>
    <row r="161" s="153" customFormat="1" ht="15.75">
      <c r="A161" s="162"/>
    </row>
    <row r="162" s="153" customFormat="1" ht="15.75">
      <c r="A162" s="162"/>
    </row>
    <row r="163" s="153" customFormat="1" ht="15.75">
      <c r="A163" s="162"/>
    </row>
    <row r="164" s="153" customFormat="1" ht="15.75">
      <c r="A164" s="162"/>
    </row>
    <row r="165" s="153" customFormat="1" ht="15.75">
      <c r="A165" s="162"/>
    </row>
    <row r="166" s="153" customFormat="1" ht="15.75">
      <c r="A166" s="162"/>
    </row>
    <row r="167" s="153" customFormat="1" ht="15.75">
      <c r="A167" s="162"/>
    </row>
    <row r="168" s="153" customFormat="1" ht="15.75">
      <c r="A168" s="162"/>
    </row>
    <row r="169" s="153" customFormat="1" ht="15.75">
      <c r="A169" s="162"/>
    </row>
    <row r="170" s="153" customFormat="1" ht="15.75">
      <c r="A170" s="162"/>
    </row>
    <row r="171" s="153" customFormat="1" ht="15.75">
      <c r="A171" s="162"/>
    </row>
    <row r="172" s="153" customFormat="1" ht="15.75">
      <c r="A172" s="162"/>
    </row>
    <row r="173" s="153" customFormat="1" ht="15.75">
      <c r="A173" s="162"/>
    </row>
    <row r="174" s="153" customFormat="1" ht="15.75">
      <c r="A174" s="162"/>
    </row>
    <row r="175" s="153" customFormat="1" ht="15.75">
      <c r="A175" s="162"/>
    </row>
    <row r="176" s="153" customFormat="1" ht="15.75">
      <c r="A176" s="162"/>
    </row>
    <row r="177" s="153" customFormat="1" ht="15.75">
      <c r="A177" s="162"/>
    </row>
    <row r="178" s="153" customFormat="1" ht="15.75">
      <c r="A178" s="162"/>
    </row>
    <row r="179" s="153" customFormat="1" ht="15.75">
      <c r="A179" s="162"/>
    </row>
    <row r="180" s="153" customFormat="1" ht="15.75">
      <c r="A180" s="162"/>
    </row>
    <row r="181" s="153" customFormat="1" ht="15.75">
      <c r="A181" s="162"/>
    </row>
    <row r="182" s="153" customFormat="1" ht="15.75">
      <c r="A182" s="162"/>
    </row>
    <row r="183" s="153" customFormat="1" ht="15.75">
      <c r="A183" s="162"/>
    </row>
    <row r="184" s="153" customFormat="1" ht="15.75">
      <c r="A184" s="162"/>
    </row>
    <row r="185" s="153" customFormat="1" ht="15.75">
      <c r="A185" s="162"/>
    </row>
    <row r="186" s="153" customFormat="1" ht="15.75">
      <c r="A186" s="162"/>
    </row>
    <row r="187" s="153" customFormat="1" ht="15.75">
      <c r="A187" s="162"/>
    </row>
    <row r="188" s="153" customFormat="1" ht="15.75">
      <c r="A188" s="162"/>
    </row>
    <row r="189" s="153" customFormat="1" ht="15.75">
      <c r="A189" s="162"/>
    </row>
    <row r="190" s="153" customFormat="1" ht="15.75">
      <c r="A190" s="162"/>
    </row>
    <row r="191" s="153" customFormat="1" ht="15.75">
      <c r="A191" s="162"/>
    </row>
    <row r="192" s="153" customFormat="1" ht="15.75">
      <c r="A192" s="162"/>
    </row>
    <row r="193" s="153" customFormat="1" ht="15.75">
      <c r="A193" s="162"/>
    </row>
    <row r="194" s="153" customFormat="1" ht="15.75">
      <c r="A194" s="162"/>
    </row>
    <row r="195" s="153" customFormat="1" ht="15.75">
      <c r="A195" s="162"/>
    </row>
    <row r="196" s="153" customFormat="1" ht="15.75">
      <c r="A196" s="162"/>
    </row>
    <row r="197" s="153" customFormat="1" ht="15.75">
      <c r="A197" s="162"/>
    </row>
    <row r="198" s="153" customFormat="1" ht="15.75">
      <c r="A198" s="162"/>
    </row>
    <row r="199" s="153" customFormat="1" ht="15.75">
      <c r="A199" s="162"/>
    </row>
    <row r="200" s="153" customFormat="1" ht="15.75">
      <c r="A200" s="162"/>
    </row>
    <row r="201" s="153" customFormat="1" ht="15.75">
      <c r="A201" s="162"/>
    </row>
    <row r="202" s="153" customFormat="1" ht="15.75">
      <c r="A202" s="162"/>
    </row>
    <row r="203" s="153" customFormat="1" ht="15.75">
      <c r="A203" s="162"/>
    </row>
    <row r="204" s="153" customFormat="1" ht="15.75">
      <c r="A204" s="162"/>
    </row>
    <row r="205" s="153" customFormat="1" ht="15.75">
      <c r="A205" s="162"/>
    </row>
    <row r="206" s="153" customFormat="1" ht="15.75">
      <c r="A206" s="162"/>
    </row>
    <row r="207" s="153" customFormat="1" ht="15.75">
      <c r="A207" s="162"/>
    </row>
    <row r="208" s="153" customFormat="1" ht="15.75">
      <c r="A208" s="162"/>
    </row>
    <row r="209" s="153" customFormat="1" ht="15.75">
      <c r="A209" s="162"/>
    </row>
    <row r="210" s="153" customFormat="1" ht="15.75">
      <c r="A210" s="162"/>
    </row>
    <row r="211" s="153" customFormat="1" ht="15.75">
      <c r="A211" s="162"/>
    </row>
    <row r="212" s="153" customFormat="1" ht="15.75">
      <c r="A212" s="162"/>
    </row>
    <row r="213" s="153" customFormat="1" ht="15.75">
      <c r="A213" s="162"/>
    </row>
    <row r="214" s="153" customFormat="1" ht="15.75">
      <c r="A214" s="162"/>
    </row>
    <row r="215" s="153" customFormat="1" ht="15.75">
      <c r="A215" s="162"/>
    </row>
    <row r="216" s="153" customFormat="1" ht="15.75">
      <c r="A216" s="162"/>
    </row>
    <row r="217" s="153" customFormat="1" ht="15.75">
      <c r="A217" s="162"/>
    </row>
    <row r="218" s="153" customFormat="1" ht="15.75">
      <c r="A218" s="162"/>
    </row>
    <row r="219" s="153" customFormat="1" ht="15.75">
      <c r="A219" s="162"/>
    </row>
    <row r="220" s="153" customFormat="1" ht="15.75">
      <c r="A220" s="162"/>
    </row>
    <row r="221" s="153" customFormat="1" ht="15.75">
      <c r="A221" s="162"/>
    </row>
    <row r="222" s="153" customFormat="1" ht="15.75">
      <c r="A222" s="162"/>
    </row>
    <row r="223" s="153" customFormat="1" ht="15.75">
      <c r="A223" s="162"/>
    </row>
    <row r="224" s="153" customFormat="1" ht="15.75">
      <c r="A224" s="162"/>
    </row>
    <row r="225" s="153" customFormat="1" ht="15.75">
      <c r="A225" s="162"/>
    </row>
    <row r="226" s="153" customFormat="1" ht="15.75">
      <c r="A226" s="162"/>
    </row>
    <row r="227" s="153" customFormat="1" ht="15.75">
      <c r="A227" s="162"/>
    </row>
    <row r="228" s="153" customFormat="1" ht="15.75">
      <c r="A228" s="162"/>
    </row>
    <row r="229" s="153" customFormat="1" ht="15.75">
      <c r="A229" s="162"/>
    </row>
    <row r="230" s="153" customFormat="1" ht="15.75">
      <c r="A230" s="162"/>
    </row>
    <row r="231" s="153" customFormat="1" ht="15.75">
      <c r="A231" s="162"/>
    </row>
    <row r="232" s="153" customFormat="1" ht="15.75">
      <c r="A232" s="162"/>
    </row>
    <row r="233" s="153" customFormat="1" ht="15.75">
      <c r="A233" s="162"/>
    </row>
    <row r="234" s="153" customFormat="1" ht="15.75">
      <c r="A234" s="162"/>
    </row>
    <row r="235" s="153" customFormat="1" ht="15.75">
      <c r="A235" s="162"/>
    </row>
    <row r="236" s="153" customFormat="1" ht="15.75">
      <c r="A236" s="162"/>
    </row>
    <row r="237" s="153" customFormat="1" ht="15.75">
      <c r="A237" s="162"/>
    </row>
    <row r="238" s="153" customFormat="1" ht="15.75">
      <c r="A238" s="162"/>
    </row>
    <row r="239" s="153" customFormat="1" ht="15.75">
      <c r="A239" s="162"/>
    </row>
    <row r="240" s="153" customFormat="1" ht="15.75">
      <c r="A240" s="162"/>
    </row>
    <row r="241" s="153" customFormat="1" ht="15.75">
      <c r="A241" s="162"/>
    </row>
    <row r="242" s="153" customFormat="1" ht="15.75">
      <c r="A242" s="162"/>
    </row>
    <row r="243" s="153" customFormat="1" ht="15.75">
      <c r="A243" s="162"/>
    </row>
    <row r="244" s="153" customFormat="1" ht="15.75">
      <c r="A244" s="162"/>
    </row>
    <row r="245" s="153" customFormat="1" ht="15.75">
      <c r="A245" s="162"/>
    </row>
    <row r="246" s="153" customFormat="1" ht="15.75">
      <c r="A246" s="162"/>
    </row>
    <row r="247" s="153" customFormat="1" ht="15.75">
      <c r="A247" s="162"/>
    </row>
    <row r="248" s="153" customFormat="1" ht="15.75">
      <c r="A248" s="162"/>
    </row>
    <row r="249" s="153" customFormat="1" ht="15.75">
      <c r="A249" s="162"/>
    </row>
    <row r="250" s="153" customFormat="1" ht="15.75">
      <c r="A250" s="162"/>
    </row>
    <row r="251" s="153" customFormat="1" ht="15.75">
      <c r="A251" s="162"/>
    </row>
    <row r="252" s="153" customFormat="1" ht="15.75">
      <c r="A252" s="162"/>
    </row>
    <row r="253" s="153" customFormat="1" ht="15.75">
      <c r="A253" s="162"/>
    </row>
    <row r="254" s="153" customFormat="1" ht="15.75">
      <c r="A254" s="162"/>
    </row>
    <row r="255" s="153" customFormat="1" ht="15.75">
      <c r="A255" s="162"/>
    </row>
    <row r="256" s="153" customFormat="1" ht="15.75">
      <c r="A256" s="162"/>
    </row>
    <row r="257" s="153" customFormat="1" ht="15.75">
      <c r="A257" s="162"/>
    </row>
    <row r="258" s="153" customFormat="1" ht="15.75">
      <c r="A258" s="162"/>
    </row>
    <row r="259" s="153" customFormat="1" ht="15.75">
      <c r="A259" s="162"/>
    </row>
    <row r="260" s="153" customFormat="1" ht="15.75">
      <c r="A260" s="162"/>
    </row>
    <row r="261" s="153" customFormat="1" ht="15.75">
      <c r="A261" s="162"/>
    </row>
    <row r="262" s="153" customFormat="1" ht="15.75">
      <c r="A262" s="162"/>
    </row>
    <row r="263" s="153" customFormat="1" ht="15.75">
      <c r="A263" s="162"/>
    </row>
    <row r="264" s="153" customFormat="1" ht="15.75">
      <c r="A264" s="162"/>
    </row>
    <row r="265" s="153" customFormat="1" ht="15.75">
      <c r="A265" s="162"/>
    </row>
    <row r="266" s="153" customFormat="1" ht="15.75">
      <c r="A266" s="162"/>
    </row>
    <row r="267" s="153" customFormat="1" ht="15.75">
      <c r="A267" s="162"/>
    </row>
    <row r="268" s="153" customFormat="1" ht="15.75">
      <c r="A268" s="162"/>
    </row>
    <row r="269" s="153" customFormat="1" ht="15.75">
      <c r="A269" s="162"/>
    </row>
    <row r="270" s="153" customFormat="1" ht="15.75">
      <c r="A270" s="162"/>
    </row>
    <row r="271" s="153" customFormat="1" ht="15.75">
      <c r="A271" s="162"/>
    </row>
    <row r="272" s="153" customFormat="1" ht="15.75">
      <c r="A272" s="162"/>
    </row>
    <row r="273" s="153" customFormat="1" ht="15.75">
      <c r="A273" s="162"/>
    </row>
    <row r="274" s="153" customFormat="1" ht="15.75">
      <c r="A274" s="162"/>
    </row>
    <row r="275" s="153" customFormat="1" ht="15.75">
      <c r="A275" s="162"/>
    </row>
    <row r="276" s="153" customFormat="1" ht="15.75">
      <c r="A276" s="162"/>
    </row>
    <row r="277" s="153" customFormat="1" ht="15.75">
      <c r="A277" s="162"/>
    </row>
    <row r="278" s="153" customFormat="1" ht="15.75">
      <c r="A278" s="162"/>
    </row>
    <row r="279" s="153" customFormat="1" ht="15.75">
      <c r="A279" s="162"/>
    </row>
    <row r="280" s="153" customFormat="1" ht="15.75">
      <c r="A280" s="162"/>
    </row>
    <row r="281" s="153" customFormat="1" ht="15.75">
      <c r="A281" s="162"/>
    </row>
    <row r="282" s="153" customFormat="1" ht="15.75">
      <c r="A282" s="162"/>
    </row>
    <row r="283" s="153" customFormat="1" ht="15.75">
      <c r="A283" s="162"/>
    </row>
    <row r="284" s="153" customFormat="1" ht="15.75">
      <c r="A284" s="162"/>
    </row>
    <row r="285" s="153" customFormat="1" ht="15.75">
      <c r="A285" s="162"/>
    </row>
    <row r="286" s="153" customFormat="1" ht="15.75">
      <c r="A286" s="162"/>
    </row>
    <row r="287" s="153" customFormat="1" ht="15.75">
      <c r="A287" s="162"/>
    </row>
    <row r="288" s="153" customFormat="1" ht="15.75">
      <c r="A288" s="162"/>
    </row>
    <row r="289" s="153" customFormat="1" ht="15.75">
      <c r="A289" s="162"/>
    </row>
    <row r="290" s="153" customFormat="1" ht="15.75">
      <c r="A290" s="162"/>
    </row>
    <row r="291" s="153" customFormat="1" ht="15.75">
      <c r="A291" s="162"/>
    </row>
    <row r="292" s="153" customFormat="1" ht="15.75">
      <c r="A292" s="162"/>
    </row>
    <row r="293" s="153" customFormat="1" ht="15.75">
      <c r="A293" s="162"/>
    </row>
    <row r="294" s="153" customFormat="1" ht="15.75">
      <c r="A294" s="162"/>
    </row>
    <row r="295" s="153" customFormat="1" ht="15.75">
      <c r="A295" s="162"/>
    </row>
    <row r="296" s="153" customFormat="1" ht="15.75">
      <c r="A296" s="162"/>
    </row>
    <row r="297" s="153" customFormat="1" ht="15.75">
      <c r="A297" s="162"/>
    </row>
    <row r="298" s="153" customFormat="1" ht="15.75">
      <c r="A298" s="162"/>
    </row>
    <row r="299" s="153" customFormat="1" ht="15.75">
      <c r="A299" s="162"/>
    </row>
    <row r="300" s="153" customFormat="1" ht="15.75">
      <c r="A300" s="162"/>
    </row>
    <row r="301" s="153" customFormat="1" ht="15.75">
      <c r="A301" s="162"/>
    </row>
    <row r="302" s="153" customFormat="1" ht="15.75">
      <c r="A302" s="162"/>
    </row>
    <row r="303" s="153" customFormat="1" ht="15.75">
      <c r="A303" s="162"/>
    </row>
    <row r="304" s="153" customFormat="1" ht="15.75">
      <c r="A304" s="162"/>
    </row>
    <row r="305" s="153" customFormat="1" ht="15.75">
      <c r="A305" s="162"/>
    </row>
    <row r="306" s="153" customFormat="1" ht="15.75">
      <c r="A306" s="162"/>
    </row>
    <row r="307" s="153" customFormat="1" ht="15.75">
      <c r="A307" s="162"/>
    </row>
    <row r="308" s="153" customFormat="1" ht="15.75">
      <c r="A308" s="162"/>
    </row>
    <row r="309" s="153" customFormat="1" ht="15.75">
      <c r="A309" s="162"/>
    </row>
    <row r="310" s="153" customFormat="1" ht="15.75">
      <c r="A310" s="162"/>
    </row>
    <row r="311" s="153" customFormat="1" ht="15.75">
      <c r="A311" s="162"/>
    </row>
    <row r="312" s="153" customFormat="1" ht="15.75">
      <c r="A312" s="162"/>
    </row>
    <row r="313" s="153" customFormat="1" ht="15.75">
      <c r="A313" s="162"/>
    </row>
    <row r="314" s="153" customFormat="1" ht="15.75">
      <c r="A314" s="162"/>
    </row>
    <row r="315" s="153" customFormat="1" ht="15.75">
      <c r="A315" s="162"/>
    </row>
    <row r="316" s="153" customFormat="1" ht="15.75">
      <c r="A316" s="162"/>
    </row>
    <row r="317" s="153" customFormat="1" ht="15.75">
      <c r="A317" s="162"/>
    </row>
    <row r="318" s="153" customFormat="1" ht="15.75">
      <c r="A318" s="162"/>
    </row>
    <row r="319" s="153" customFormat="1" ht="15.75">
      <c r="A319" s="162"/>
    </row>
    <row r="320" s="153" customFormat="1" ht="15.75">
      <c r="A320" s="162"/>
    </row>
    <row r="321" s="153" customFormat="1" ht="15.75">
      <c r="A321" s="162"/>
    </row>
    <row r="322" s="153" customFormat="1" ht="15.75">
      <c r="A322" s="162"/>
    </row>
    <row r="323" s="153" customFormat="1" ht="15.75">
      <c r="A323" s="162"/>
    </row>
    <row r="324" s="153" customFormat="1" ht="15.75">
      <c r="A324" s="162"/>
    </row>
    <row r="325" s="153" customFormat="1" ht="15.75">
      <c r="A325" s="162"/>
    </row>
    <row r="326" s="153" customFormat="1" ht="15.75">
      <c r="A326" s="162"/>
    </row>
    <row r="327" s="153" customFormat="1" ht="15.75">
      <c r="A327" s="162"/>
    </row>
    <row r="328" s="153" customFormat="1" ht="15.75">
      <c r="A328" s="162"/>
    </row>
    <row r="329" s="153" customFormat="1" ht="15.75">
      <c r="A329" s="162"/>
    </row>
    <row r="330" s="153" customFormat="1" ht="15.75">
      <c r="A330" s="162"/>
    </row>
    <row r="331" s="153" customFormat="1" ht="15.75">
      <c r="A331" s="162"/>
    </row>
    <row r="332" s="153" customFormat="1" ht="15.75">
      <c r="A332" s="162"/>
    </row>
    <row r="333" s="153" customFormat="1" ht="15.75">
      <c r="A333" s="162"/>
    </row>
    <row r="334" s="153" customFormat="1" ht="15.75">
      <c r="A334" s="162"/>
    </row>
    <row r="335" s="153" customFormat="1" ht="15.75">
      <c r="A335" s="162"/>
    </row>
    <row r="336" s="153" customFormat="1" ht="15.75">
      <c r="A336" s="162"/>
    </row>
    <row r="337" s="153" customFormat="1" ht="15.75">
      <c r="A337" s="162"/>
    </row>
    <row r="338" s="153" customFormat="1" ht="15.75">
      <c r="A338" s="162"/>
    </row>
    <row r="339" s="153" customFormat="1" ht="15.75">
      <c r="A339" s="162"/>
    </row>
    <row r="340" s="153" customFormat="1" ht="15.75">
      <c r="A340" s="162"/>
    </row>
    <row r="341" s="153" customFormat="1" ht="15.75">
      <c r="A341" s="162"/>
    </row>
    <row r="342" s="153" customFormat="1" ht="15.75">
      <c r="A342" s="162"/>
    </row>
    <row r="343" s="153" customFormat="1" ht="15.75">
      <c r="A343" s="162"/>
    </row>
    <row r="344" s="153" customFormat="1" ht="15.75">
      <c r="A344" s="162"/>
    </row>
    <row r="345" s="153" customFormat="1" ht="15.75">
      <c r="A345" s="162"/>
    </row>
    <row r="346" s="153" customFormat="1" ht="15.75">
      <c r="A346" s="162"/>
    </row>
    <row r="347" s="153" customFormat="1" ht="15.75">
      <c r="A347" s="162"/>
    </row>
    <row r="348" s="153" customFormat="1" ht="15.75">
      <c r="A348" s="162"/>
    </row>
    <row r="349" s="153" customFormat="1" ht="15.75">
      <c r="A349" s="162"/>
    </row>
    <row r="350" s="153" customFormat="1" ht="15.75">
      <c r="A350" s="162"/>
    </row>
    <row r="351" s="153" customFormat="1" ht="15.75">
      <c r="A351" s="162"/>
    </row>
    <row r="352" s="153" customFormat="1" ht="15.75">
      <c r="A352" s="162"/>
    </row>
    <row r="353" s="153" customFormat="1" ht="15.75">
      <c r="A353" s="162"/>
    </row>
    <row r="354" s="153" customFormat="1" ht="15.75">
      <c r="A354" s="162"/>
    </row>
    <row r="355" s="153" customFormat="1" ht="15.75">
      <c r="A355" s="162"/>
    </row>
    <row r="356" s="153" customFormat="1" ht="15.75">
      <c r="A356" s="162"/>
    </row>
    <row r="357" s="153" customFormat="1" ht="15.75">
      <c r="A357" s="162"/>
    </row>
    <row r="358" s="153" customFormat="1" ht="15.75">
      <c r="A358" s="162"/>
    </row>
    <row r="359" s="153" customFormat="1" ht="15.75">
      <c r="A359" s="162"/>
    </row>
    <row r="360" s="153" customFormat="1" ht="15.75">
      <c r="A360" s="162"/>
    </row>
    <row r="361" s="153" customFormat="1" ht="15.75">
      <c r="A361" s="162"/>
    </row>
    <row r="362" s="153" customFormat="1" ht="15.75">
      <c r="A362" s="162"/>
    </row>
    <row r="363" s="153" customFormat="1" ht="15.75">
      <c r="A363" s="162"/>
    </row>
    <row r="364" s="153" customFormat="1" ht="15.75">
      <c r="A364" s="162"/>
    </row>
    <row r="365" s="153" customFormat="1" ht="15.75">
      <c r="A365" s="162"/>
    </row>
    <row r="366" s="153" customFormat="1" ht="15.75">
      <c r="A366" s="162"/>
    </row>
    <row r="367" s="153" customFormat="1" ht="15.75">
      <c r="A367" s="162"/>
    </row>
    <row r="368" s="153" customFormat="1" ht="15.75">
      <c r="A368" s="162"/>
    </row>
    <row r="369" s="153" customFormat="1" ht="15.75">
      <c r="A369" s="162"/>
    </row>
    <row r="370" s="153" customFormat="1" ht="15.75">
      <c r="A370" s="162"/>
    </row>
    <row r="371" s="153" customFormat="1" ht="15.75">
      <c r="A371" s="162"/>
    </row>
    <row r="372" s="153" customFormat="1" ht="15.75">
      <c r="A372" s="162"/>
    </row>
    <row r="373" s="153" customFormat="1" ht="15.75">
      <c r="A373" s="162"/>
    </row>
    <row r="374" s="153" customFormat="1" ht="15.75">
      <c r="A374" s="162"/>
    </row>
    <row r="375" s="153" customFormat="1" ht="15.75">
      <c r="A375" s="162"/>
    </row>
    <row r="376" s="153" customFormat="1" ht="15.75">
      <c r="A376" s="162"/>
    </row>
    <row r="377" s="153" customFormat="1" ht="15.75">
      <c r="A377" s="162"/>
    </row>
    <row r="378" s="153" customFormat="1" ht="15.75">
      <c r="A378" s="162"/>
    </row>
    <row r="379" s="153" customFormat="1" ht="15.75">
      <c r="A379" s="162"/>
    </row>
    <row r="380" s="153" customFormat="1" ht="15.75">
      <c r="A380" s="162"/>
    </row>
    <row r="381" s="153" customFormat="1" ht="15.75">
      <c r="A381" s="162"/>
    </row>
    <row r="382" s="153" customFormat="1" ht="15.75">
      <c r="A382" s="162"/>
    </row>
    <row r="383" s="153" customFormat="1" ht="15.75">
      <c r="A383" s="162"/>
    </row>
    <row r="384" s="153" customFormat="1" ht="15.75">
      <c r="A384" s="162"/>
    </row>
    <row r="385" s="153" customFormat="1" ht="15.75">
      <c r="A385" s="162"/>
    </row>
    <row r="386" s="153" customFormat="1" ht="15.75">
      <c r="A386" s="162"/>
    </row>
    <row r="387" s="153" customFormat="1" ht="15.75">
      <c r="A387" s="162"/>
    </row>
    <row r="388" s="153" customFormat="1" ht="15.75">
      <c r="A388" s="162"/>
    </row>
    <row r="389" s="153" customFormat="1" ht="15.75">
      <c r="A389" s="162"/>
    </row>
    <row r="390" s="153" customFormat="1" ht="15.75">
      <c r="A390" s="162"/>
    </row>
    <row r="391" s="153" customFormat="1" ht="15.75">
      <c r="A391" s="162"/>
    </row>
    <row r="392" s="153" customFormat="1" ht="15.75">
      <c r="A392" s="162"/>
    </row>
    <row r="393" s="153" customFormat="1" ht="15.75">
      <c r="A393" s="162"/>
    </row>
    <row r="394" s="153" customFormat="1" ht="15.75">
      <c r="A394" s="162"/>
    </row>
    <row r="395" s="153" customFormat="1" ht="15.75">
      <c r="A395" s="162"/>
    </row>
    <row r="396" s="153" customFormat="1" ht="15.75">
      <c r="A396" s="162"/>
    </row>
    <row r="397" s="153" customFormat="1" ht="15.75">
      <c r="A397" s="162"/>
    </row>
    <row r="398" s="153" customFormat="1" ht="15.75">
      <c r="A398" s="162"/>
    </row>
    <row r="399" s="153" customFormat="1" ht="15.75">
      <c r="A399" s="162"/>
    </row>
    <row r="400" s="153" customFormat="1" ht="15.75">
      <c r="A400" s="162"/>
    </row>
    <row r="401" s="153" customFormat="1" ht="15.75">
      <c r="A401" s="162"/>
    </row>
    <row r="402" s="153" customFormat="1" ht="15.75">
      <c r="A402" s="162"/>
    </row>
    <row r="403" s="153" customFormat="1" ht="15.75">
      <c r="A403" s="162"/>
    </row>
    <row r="404" s="153" customFormat="1" ht="15.75">
      <c r="A404" s="162"/>
    </row>
    <row r="405" s="153" customFormat="1" ht="15.75">
      <c r="A405" s="162"/>
    </row>
    <row r="406" s="153" customFormat="1" ht="15.75">
      <c r="A406" s="162"/>
    </row>
    <row r="407" s="153" customFormat="1" ht="15.75">
      <c r="A407" s="162"/>
    </row>
    <row r="408" s="153" customFormat="1" ht="15.75">
      <c r="A408" s="162"/>
    </row>
    <row r="409" s="153" customFormat="1" ht="15.75">
      <c r="A409" s="162"/>
    </row>
    <row r="410" s="153" customFormat="1" ht="15.75">
      <c r="A410" s="162"/>
    </row>
    <row r="411" s="153" customFormat="1" ht="15.75">
      <c r="A411" s="162"/>
    </row>
    <row r="412" s="153" customFormat="1" ht="15.75">
      <c r="A412" s="162"/>
    </row>
    <row r="413" s="153" customFormat="1" ht="15.75">
      <c r="A413" s="162"/>
    </row>
    <row r="414" s="153" customFormat="1" ht="15.75">
      <c r="A414" s="162"/>
    </row>
    <row r="415" s="153" customFormat="1" ht="15.75">
      <c r="A415" s="162"/>
    </row>
    <row r="416" s="153" customFormat="1" ht="15.75">
      <c r="A416" s="162"/>
    </row>
    <row r="417" s="153" customFormat="1" ht="15.75">
      <c r="A417" s="162"/>
    </row>
    <row r="418" s="153" customFormat="1" ht="15.75">
      <c r="A418" s="162"/>
    </row>
    <row r="419" s="153" customFormat="1" ht="15.75">
      <c r="A419" s="162"/>
    </row>
    <row r="420" s="153" customFormat="1" ht="15.75">
      <c r="A420" s="162"/>
    </row>
    <row r="421" s="153" customFormat="1" ht="15.75">
      <c r="A421" s="162"/>
    </row>
    <row r="422" s="153" customFormat="1" ht="15.75">
      <c r="A422" s="162"/>
    </row>
    <row r="423" s="153" customFormat="1" ht="15.75">
      <c r="A423" s="162"/>
    </row>
    <row r="424" s="153" customFormat="1" ht="15.75">
      <c r="A424" s="162"/>
    </row>
    <row r="425" s="153" customFormat="1" ht="15.75">
      <c r="A425" s="162"/>
    </row>
    <row r="426" s="153" customFormat="1" ht="15.75">
      <c r="A426" s="162"/>
    </row>
    <row r="427" s="153" customFormat="1" ht="15.75">
      <c r="A427" s="162"/>
    </row>
    <row r="428" s="153" customFormat="1" ht="15.75">
      <c r="A428" s="162"/>
    </row>
    <row r="429" s="153" customFormat="1" ht="15.75">
      <c r="A429" s="162"/>
    </row>
    <row r="430" s="153" customFormat="1" ht="15.75">
      <c r="A430" s="162"/>
    </row>
    <row r="431" s="153" customFormat="1" ht="15.75">
      <c r="A431" s="162"/>
    </row>
    <row r="432" s="153" customFormat="1" ht="15.75">
      <c r="A432" s="162"/>
    </row>
    <row r="433" s="153" customFormat="1" ht="15.75">
      <c r="A433" s="162"/>
    </row>
    <row r="434" s="153" customFormat="1" ht="15.75">
      <c r="A434" s="162"/>
    </row>
    <row r="435" s="153" customFormat="1" ht="15.75">
      <c r="A435" s="162"/>
    </row>
    <row r="436" s="153" customFormat="1" ht="15.75">
      <c r="A436" s="162"/>
    </row>
    <row r="437" s="153" customFormat="1" ht="15.75">
      <c r="A437" s="162"/>
    </row>
    <row r="438" s="153" customFormat="1" ht="15.75">
      <c r="A438" s="162"/>
    </row>
    <row r="439" s="153" customFormat="1" ht="15.75">
      <c r="A439" s="162"/>
    </row>
    <row r="440" s="153" customFormat="1" ht="15.75">
      <c r="A440" s="162"/>
    </row>
    <row r="441" s="153" customFormat="1" ht="15.75">
      <c r="A441" s="162"/>
    </row>
    <row r="442" s="153" customFormat="1" ht="15.75">
      <c r="A442" s="162"/>
    </row>
    <row r="443" s="153" customFormat="1" ht="15.75">
      <c r="A443" s="162"/>
    </row>
    <row r="444" s="153" customFormat="1" ht="15.75">
      <c r="A444" s="162"/>
    </row>
    <row r="445" s="153" customFormat="1" ht="15.75">
      <c r="A445" s="162"/>
    </row>
    <row r="446" s="153" customFormat="1" ht="15.75">
      <c r="A446" s="162"/>
    </row>
    <row r="447" s="153" customFormat="1" ht="15.75">
      <c r="A447" s="162"/>
    </row>
    <row r="448" s="153" customFormat="1" ht="15.75">
      <c r="A448" s="162"/>
    </row>
    <row r="449" s="153" customFormat="1" ht="15.75">
      <c r="A449" s="162"/>
    </row>
    <row r="450" s="153" customFormat="1" ht="15.75">
      <c r="A450" s="162"/>
    </row>
    <row r="451" s="153" customFormat="1" ht="15.75">
      <c r="A451" s="162"/>
    </row>
    <row r="452" s="153" customFormat="1" ht="15.75">
      <c r="A452" s="162"/>
    </row>
    <row r="453" s="153" customFormat="1" ht="15.75">
      <c r="A453" s="162"/>
    </row>
    <row r="454" s="153" customFormat="1" ht="15.75">
      <c r="A454" s="162"/>
    </row>
    <row r="455" s="153" customFormat="1" ht="15.75">
      <c r="A455" s="162"/>
    </row>
    <row r="456" s="153" customFormat="1" ht="15.75">
      <c r="A456" s="162"/>
    </row>
    <row r="457" s="153" customFormat="1" ht="15.75">
      <c r="A457" s="162"/>
    </row>
    <row r="458" s="153" customFormat="1" ht="15.75">
      <c r="A458" s="162"/>
    </row>
    <row r="459" s="153" customFormat="1" ht="15.75">
      <c r="A459" s="162"/>
    </row>
    <row r="460" s="153" customFormat="1" ht="15.75">
      <c r="A460" s="162"/>
    </row>
    <row r="461" s="153" customFormat="1" ht="15.75">
      <c r="A461" s="162"/>
    </row>
    <row r="462" s="153" customFormat="1" ht="15.75">
      <c r="A462" s="162"/>
    </row>
    <row r="463" s="153" customFormat="1" ht="15.75">
      <c r="A463" s="162"/>
    </row>
    <row r="464" s="153" customFormat="1" ht="15.75">
      <c r="A464" s="162"/>
    </row>
    <row r="465" s="153" customFormat="1" ht="15.75">
      <c r="A465" s="162"/>
    </row>
    <row r="466" s="153" customFormat="1" ht="15.75">
      <c r="A466" s="162"/>
    </row>
    <row r="467" s="153" customFormat="1" ht="15.75">
      <c r="A467" s="162"/>
    </row>
    <row r="468" s="153" customFormat="1" ht="15.75">
      <c r="A468" s="162"/>
    </row>
    <row r="469" s="153" customFormat="1" ht="15.75">
      <c r="A469" s="162"/>
    </row>
    <row r="470" s="153" customFormat="1" ht="15.75">
      <c r="A470" s="162"/>
    </row>
    <row r="471" s="153" customFormat="1" ht="15.75">
      <c r="A471" s="162"/>
    </row>
    <row r="472" s="153" customFormat="1" ht="15.75">
      <c r="A472" s="162"/>
    </row>
    <row r="473" s="153" customFormat="1" ht="15.75">
      <c r="A473" s="162"/>
    </row>
    <row r="474" s="153" customFormat="1" ht="15.75">
      <c r="A474" s="162"/>
    </row>
    <row r="475" s="153" customFormat="1" ht="15.75">
      <c r="A475" s="162"/>
    </row>
    <row r="476" s="153" customFormat="1" ht="15.75">
      <c r="A476" s="162"/>
    </row>
    <row r="477" s="153" customFormat="1" ht="15.75">
      <c r="A477" s="162"/>
    </row>
    <row r="478" s="153" customFormat="1" ht="15.75">
      <c r="A478" s="162"/>
    </row>
    <row r="479" s="153" customFormat="1" ht="15.75">
      <c r="A479" s="162"/>
    </row>
    <row r="480" s="153" customFormat="1" ht="15.75">
      <c r="A480" s="162"/>
    </row>
    <row r="481" s="153" customFormat="1" ht="15.75">
      <c r="A481" s="162"/>
    </row>
    <row r="482" s="153" customFormat="1" ht="15.75">
      <c r="A482" s="162"/>
    </row>
    <row r="483" s="153" customFormat="1" ht="15.75">
      <c r="A483" s="162"/>
    </row>
    <row r="484" s="153" customFormat="1" ht="15.75">
      <c r="A484" s="162"/>
    </row>
    <row r="485" s="153" customFormat="1" ht="15.75">
      <c r="A485" s="162"/>
    </row>
    <row r="486" s="153" customFormat="1" ht="15.75">
      <c r="A486" s="162"/>
    </row>
    <row r="487" s="153" customFormat="1" ht="15.75">
      <c r="A487" s="162"/>
    </row>
    <row r="488" s="153" customFormat="1" ht="15.75">
      <c r="A488" s="162"/>
    </row>
    <row r="489" s="153" customFormat="1" ht="15.75">
      <c r="A489" s="162"/>
    </row>
    <row r="490" s="153" customFormat="1" ht="15.75">
      <c r="A490" s="162"/>
    </row>
    <row r="491" s="153" customFormat="1" ht="15.75">
      <c r="A491" s="162"/>
    </row>
    <row r="492" s="153" customFormat="1" ht="15.75">
      <c r="A492" s="162"/>
    </row>
    <row r="493" s="153" customFormat="1" ht="15.75">
      <c r="A493" s="162"/>
    </row>
    <row r="494" s="153" customFormat="1" ht="15.75">
      <c r="A494" s="162"/>
    </row>
    <row r="495" s="153" customFormat="1" ht="15.75">
      <c r="A495" s="162"/>
    </row>
    <row r="496" s="153" customFormat="1" ht="15.75">
      <c r="A496" s="162"/>
    </row>
    <row r="497" s="153" customFormat="1" ht="15.75">
      <c r="A497" s="162"/>
    </row>
    <row r="498" s="153" customFormat="1" ht="15.75">
      <c r="A498" s="162"/>
    </row>
    <row r="499" s="153" customFormat="1" ht="15.75">
      <c r="A499" s="162"/>
    </row>
    <row r="500" s="153" customFormat="1" ht="15.75">
      <c r="A500" s="162"/>
    </row>
    <row r="501" s="153" customFormat="1" ht="15.75">
      <c r="A501" s="162"/>
    </row>
    <row r="502" s="153" customFormat="1" ht="15.75">
      <c r="A502" s="162"/>
    </row>
    <row r="503" s="153" customFormat="1" ht="15.75">
      <c r="A503" s="162"/>
    </row>
    <row r="504" s="153" customFormat="1" ht="15.75">
      <c r="A504" s="162"/>
    </row>
    <row r="505" s="153" customFormat="1" ht="15.75">
      <c r="A505" s="162"/>
    </row>
    <row r="506" s="153" customFormat="1" ht="15.75">
      <c r="A506" s="162"/>
    </row>
    <row r="507" s="153" customFormat="1" ht="15.75">
      <c r="A507" s="162"/>
    </row>
    <row r="508" s="153" customFormat="1" ht="15.75">
      <c r="A508" s="162"/>
    </row>
    <row r="509" s="153" customFormat="1" ht="15.75">
      <c r="A509" s="162"/>
    </row>
    <row r="510" s="153" customFormat="1" ht="15.75">
      <c r="A510" s="162"/>
    </row>
    <row r="511" s="153" customFormat="1" ht="15.75">
      <c r="A511" s="162"/>
    </row>
    <row r="512" s="153" customFormat="1" ht="15.75">
      <c r="A512" s="162"/>
    </row>
    <row r="513" s="153" customFormat="1" ht="15.75">
      <c r="A513" s="162"/>
    </row>
    <row r="514" s="153" customFormat="1" ht="15.75">
      <c r="A514" s="162"/>
    </row>
    <row r="515" s="153" customFormat="1" ht="15.75">
      <c r="A515" s="162"/>
    </row>
    <row r="516" s="153" customFormat="1" ht="15.75">
      <c r="A516" s="162"/>
    </row>
    <row r="517" s="153" customFormat="1" ht="15.75">
      <c r="A517" s="162"/>
    </row>
    <row r="518" s="153" customFormat="1" ht="15.75">
      <c r="A518" s="162"/>
    </row>
    <row r="519" s="153" customFormat="1" ht="15.75">
      <c r="A519" s="162"/>
    </row>
    <row r="520" s="153" customFormat="1" ht="15.75">
      <c r="A520" s="162"/>
    </row>
    <row r="521" s="153" customFormat="1" ht="15.75">
      <c r="A521" s="162"/>
    </row>
    <row r="522" s="153" customFormat="1" ht="15.75">
      <c r="A522" s="162"/>
    </row>
    <row r="523" s="153" customFormat="1" ht="15.75">
      <c r="A523" s="162"/>
    </row>
    <row r="524" s="153" customFormat="1" ht="15.75">
      <c r="A524" s="162"/>
    </row>
    <row r="525" s="153" customFormat="1" ht="15.75">
      <c r="A525" s="162"/>
    </row>
    <row r="526" s="153" customFormat="1" ht="15.75">
      <c r="A526" s="162"/>
    </row>
    <row r="527" s="153" customFormat="1" ht="15.75">
      <c r="A527" s="162"/>
    </row>
    <row r="528" s="153" customFormat="1" ht="15.75">
      <c r="A528" s="162"/>
    </row>
    <row r="529" s="153" customFormat="1" ht="15.75">
      <c r="A529" s="162"/>
    </row>
    <row r="530" s="153" customFormat="1" ht="15.75">
      <c r="A530" s="162"/>
    </row>
    <row r="531" s="153" customFormat="1" ht="15.75">
      <c r="A531" s="162"/>
    </row>
    <row r="532" s="153" customFormat="1" ht="15.75">
      <c r="A532" s="162"/>
    </row>
    <row r="533" s="153" customFormat="1" ht="15.75">
      <c r="A533" s="162"/>
    </row>
    <row r="534" s="153" customFormat="1" ht="15.75">
      <c r="A534" s="162"/>
    </row>
    <row r="535" s="153" customFormat="1" ht="15.75">
      <c r="A535" s="162"/>
    </row>
    <row r="536" s="153" customFormat="1" ht="15.75">
      <c r="A536" s="162"/>
    </row>
    <row r="537" s="153" customFormat="1" ht="15.75">
      <c r="A537" s="162"/>
    </row>
    <row r="538" s="153" customFormat="1" ht="15.75">
      <c r="A538" s="162"/>
    </row>
    <row r="539" s="153" customFormat="1" ht="15.75">
      <c r="A539" s="162"/>
    </row>
    <row r="540" s="153" customFormat="1" ht="15.75">
      <c r="A540" s="162"/>
    </row>
    <row r="541" s="153" customFormat="1" ht="15.75">
      <c r="A541" s="162"/>
    </row>
    <row r="542" s="153" customFormat="1" ht="15.75">
      <c r="A542" s="162"/>
    </row>
    <row r="543" s="153" customFormat="1" ht="15.75">
      <c r="A543" s="162"/>
    </row>
    <row r="544" s="153" customFormat="1" ht="15.75">
      <c r="A544" s="162"/>
    </row>
    <row r="545" s="153" customFormat="1" ht="15.75">
      <c r="A545" s="162"/>
    </row>
    <row r="546" s="153" customFormat="1" ht="15.75">
      <c r="A546" s="162"/>
    </row>
    <row r="547" s="153" customFormat="1" ht="15.75">
      <c r="A547" s="162"/>
    </row>
    <row r="548" s="153" customFormat="1" ht="15.75">
      <c r="A548" s="162"/>
    </row>
    <row r="549" s="153" customFormat="1" ht="15.75">
      <c r="A549" s="162"/>
    </row>
    <row r="550" s="153" customFormat="1" ht="15.75">
      <c r="A550" s="162"/>
    </row>
    <row r="551" s="153" customFormat="1" ht="15.75">
      <c r="A551" s="162"/>
    </row>
    <row r="552" s="153" customFormat="1" ht="15.75">
      <c r="A552" s="162"/>
    </row>
    <row r="553" s="153" customFormat="1" ht="15.75">
      <c r="A553" s="162"/>
    </row>
    <row r="554" s="153" customFormat="1" ht="15.75">
      <c r="A554" s="162"/>
    </row>
    <row r="555" s="153" customFormat="1" ht="15.75">
      <c r="A555" s="162"/>
    </row>
    <row r="556" s="153" customFormat="1" ht="15.75">
      <c r="A556" s="162"/>
    </row>
    <row r="557" s="153" customFormat="1" ht="15.75">
      <c r="A557" s="162"/>
    </row>
    <row r="558" s="153" customFormat="1" ht="15.75">
      <c r="A558" s="162"/>
    </row>
    <row r="559" s="153" customFormat="1" ht="15.75">
      <c r="A559" s="162"/>
    </row>
    <row r="560" s="153" customFormat="1" ht="15.75">
      <c r="A560" s="162"/>
    </row>
    <row r="561" s="153" customFormat="1" ht="15.75">
      <c r="A561" s="162"/>
    </row>
    <row r="562" s="153" customFormat="1" ht="15.75">
      <c r="A562" s="162"/>
    </row>
    <row r="563" s="153" customFormat="1" ht="15.75">
      <c r="A563" s="162"/>
    </row>
    <row r="564" s="153" customFormat="1" ht="15.75">
      <c r="A564" s="162"/>
    </row>
    <row r="565" s="153" customFormat="1" ht="15.75">
      <c r="A565" s="162"/>
    </row>
    <row r="566" s="153" customFormat="1" ht="15.75">
      <c r="A566" s="162"/>
    </row>
    <row r="567" s="153" customFormat="1" ht="15.75">
      <c r="A567" s="162"/>
    </row>
    <row r="568" s="153" customFormat="1" ht="15.75">
      <c r="A568" s="162"/>
    </row>
    <row r="569" s="153" customFormat="1" ht="15.75">
      <c r="A569" s="162"/>
    </row>
    <row r="570" s="153" customFormat="1" ht="15.75">
      <c r="A570" s="162"/>
    </row>
    <row r="571" s="153" customFormat="1" ht="15.75">
      <c r="A571" s="162"/>
    </row>
    <row r="572" s="153" customFormat="1" ht="15.75">
      <c r="A572" s="162"/>
    </row>
    <row r="573" s="153" customFormat="1" ht="15.75">
      <c r="A573" s="162"/>
    </row>
    <row r="574" s="153" customFormat="1" ht="15.75">
      <c r="A574" s="162"/>
    </row>
    <row r="575" s="153" customFormat="1" ht="15.75">
      <c r="A575" s="162"/>
    </row>
    <row r="576" s="153" customFormat="1" ht="15.75">
      <c r="A576" s="162"/>
    </row>
    <row r="577" s="153" customFormat="1" ht="15.75">
      <c r="A577" s="162"/>
    </row>
    <row r="578" s="153" customFormat="1" ht="15.75">
      <c r="A578" s="162"/>
    </row>
    <row r="579" s="153" customFormat="1" ht="15.75">
      <c r="A579" s="162"/>
    </row>
    <row r="580" s="153" customFormat="1" ht="15.75">
      <c r="A580" s="162"/>
    </row>
    <row r="581" s="153" customFormat="1" ht="15.75">
      <c r="A581" s="162"/>
    </row>
    <row r="582" s="153" customFormat="1" ht="15.75">
      <c r="A582" s="162"/>
    </row>
    <row r="583" s="153" customFormat="1" ht="15.75">
      <c r="A583" s="162"/>
    </row>
    <row r="584" s="153" customFormat="1" ht="15.75">
      <c r="A584" s="162"/>
    </row>
    <row r="585" s="153" customFormat="1" ht="15.75">
      <c r="A585" s="162"/>
    </row>
    <row r="586" s="153" customFormat="1" ht="15.75">
      <c r="A586" s="162"/>
    </row>
    <row r="587" s="153" customFormat="1" ht="15.75">
      <c r="A587" s="162"/>
    </row>
    <row r="588" s="153" customFormat="1" ht="15.75">
      <c r="A588" s="162"/>
    </row>
    <row r="589" s="153" customFormat="1" ht="15.75">
      <c r="A589" s="162"/>
    </row>
    <row r="590" s="153" customFormat="1" ht="15.75">
      <c r="A590" s="162"/>
    </row>
    <row r="591" s="153" customFormat="1" ht="15.75">
      <c r="A591" s="162"/>
    </row>
    <row r="592" s="153" customFormat="1" ht="15.75">
      <c r="A592" s="162"/>
    </row>
    <row r="593" s="153" customFormat="1" ht="15.75">
      <c r="A593" s="162"/>
    </row>
    <row r="594" s="153" customFormat="1" ht="15.75">
      <c r="A594" s="162"/>
    </row>
    <row r="595" s="153" customFormat="1" ht="15.75">
      <c r="A595" s="162"/>
    </row>
    <row r="596" s="153" customFormat="1" ht="15.75">
      <c r="A596" s="162"/>
    </row>
    <row r="597" s="153" customFormat="1" ht="15.75">
      <c r="A597" s="162"/>
    </row>
    <row r="598" s="153" customFormat="1" ht="15.75">
      <c r="A598" s="162"/>
    </row>
    <row r="599" s="153" customFormat="1" ht="15.75">
      <c r="A599" s="162"/>
    </row>
    <row r="600" s="153" customFormat="1" ht="15.75">
      <c r="A600" s="162"/>
    </row>
    <row r="601" s="153" customFormat="1" ht="15.75">
      <c r="A601" s="162"/>
    </row>
    <row r="602" s="153" customFormat="1" ht="15.75">
      <c r="A602" s="162"/>
    </row>
    <row r="603" s="153" customFormat="1" ht="15.75">
      <c r="A603" s="162"/>
    </row>
    <row r="604" s="153" customFormat="1" ht="15.75">
      <c r="A604" s="162"/>
    </row>
    <row r="605" s="153" customFormat="1" ht="15.75">
      <c r="A605" s="162"/>
    </row>
    <row r="606" s="153" customFormat="1" ht="15.75">
      <c r="A606" s="162"/>
    </row>
    <row r="607" s="153" customFormat="1" ht="15.75">
      <c r="A607" s="162"/>
    </row>
    <row r="608" s="153" customFormat="1" ht="15.75">
      <c r="A608" s="162"/>
    </row>
    <row r="609" s="153" customFormat="1" ht="15.75">
      <c r="A609" s="162"/>
    </row>
    <row r="610" s="153" customFormat="1" ht="15.75">
      <c r="A610" s="162"/>
    </row>
    <row r="611" s="153" customFormat="1" ht="15.75">
      <c r="A611" s="162"/>
    </row>
    <row r="612" s="153" customFormat="1" ht="15.75">
      <c r="A612" s="162"/>
    </row>
    <row r="613" s="153" customFormat="1" ht="15.75">
      <c r="A613" s="162"/>
    </row>
    <row r="614" s="153" customFormat="1" ht="15.75">
      <c r="A614" s="162"/>
    </row>
    <row r="615" s="153" customFormat="1" ht="15.75">
      <c r="A615" s="162"/>
    </row>
    <row r="616" s="153" customFormat="1" ht="15.75">
      <c r="A616" s="162"/>
    </row>
    <row r="617" s="153" customFormat="1" ht="15.75">
      <c r="A617" s="162"/>
    </row>
    <row r="618" s="153" customFormat="1" ht="15.75">
      <c r="A618" s="162"/>
    </row>
    <row r="619" s="153" customFormat="1" ht="15.75">
      <c r="A619" s="162"/>
    </row>
    <row r="620" s="153" customFormat="1" ht="15.75">
      <c r="A620" s="162"/>
    </row>
    <row r="621" s="153" customFormat="1" ht="15.75">
      <c r="A621" s="162"/>
    </row>
    <row r="622" s="153" customFormat="1" ht="15.75">
      <c r="A622" s="162"/>
    </row>
    <row r="623" s="153" customFormat="1" ht="15.75">
      <c r="A623" s="162"/>
    </row>
    <row r="624" s="153" customFormat="1" ht="15.75">
      <c r="A624" s="162"/>
    </row>
    <row r="625" s="153" customFormat="1" ht="15.75">
      <c r="A625" s="162"/>
    </row>
    <row r="626" s="153" customFormat="1" ht="15.75">
      <c r="A626" s="162"/>
    </row>
    <row r="627" s="153" customFormat="1" ht="15.75">
      <c r="A627" s="162"/>
    </row>
    <row r="628" s="153" customFormat="1" ht="15.75">
      <c r="A628" s="162"/>
    </row>
    <row r="629" s="153" customFormat="1" ht="15.75">
      <c r="A629" s="162"/>
    </row>
    <row r="630" s="153" customFormat="1" ht="15.75">
      <c r="A630" s="162"/>
    </row>
    <row r="631" s="153" customFormat="1" ht="15.75">
      <c r="A631" s="162"/>
    </row>
    <row r="632" s="153" customFormat="1" ht="15.75">
      <c r="A632" s="162"/>
    </row>
    <row r="633" s="153" customFormat="1" ht="15.75">
      <c r="A633" s="162"/>
    </row>
    <row r="634" s="153" customFormat="1" ht="15.75">
      <c r="A634" s="162"/>
    </row>
    <row r="635" s="153" customFormat="1" ht="15.75">
      <c r="A635" s="162"/>
    </row>
    <row r="636" s="153" customFormat="1" ht="15.75">
      <c r="A636" s="162"/>
    </row>
    <row r="637" s="153" customFormat="1" ht="15.75">
      <c r="A637" s="162"/>
    </row>
    <row r="638" s="153" customFormat="1" ht="15.75">
      <c r="A638" s="162"/>
    </row>
    <row r="639" s="153" customFormat="1" ht="15.75">
      <c r="A639" s="162"/>
    </row>
    <row r="640" s="153" customFormat="1" ht="15.75">
      <c r="A640" s="162"/>
    </row>
    <row r="641" s="153" customFormat="1" ht="15.75">
      <c r="A641" s="162"/>
    </row>
    <row r="642" s="153" customFormat="1" ht="15.75">
      <c r="A642" s="162"/>
    </row>
    <row r="643" s="153" customFormat="1" ht="15.75">
      <c r="A643" s="162"/>
    </row>
    <row r="644" s="153" customFormat="1" ht="15.75">
      <c r="A644" s="162"/>
    </row>
    <row r="645" s="153" customFormat="1" ht="15.75">
      <c r="A645" s="162"/>
    </row>
    <row r="646" s="153" customFormat="1" ht="15.75">
      <c r="A646" s="162"/>
    </row>
    <row r="647" s="153" customFormat="1" ht="15.75">
      <c r="A647" s="162"/>
    </row>
    <row r="648" s="153" customFormat="1" ht="15.75">
      <c r="A648" s="162"/>
    </row>
    <row r="649" s="153" customFormat="1" ht="15.75">
      <c r="A649" s="162"/>
    </row>
    <row r="650" s="153" customFormat="1" ht="15.75">
      <c r="A650" s="162"/>
    </row>
    <row r="651" s="153" customFormat="1" ht="15.75">
      <c r="A651" s="162"/>
    </row>
    <row r="652" s="153" customFormat="1" ht="15.75">
      <c r="A652" s="162"/>
    </row>
    <row r="653" s="153" customFormat="1" ht="15.75">
      <c r="A653" s="162"/>
    </row>
    <row r="654" s="153" customFormat="1" ht="15.75">
      <c r="A654" s="162"/>
    </row>
    <row r="655" s="153" customFormat="1" ht="15.75">
      <c r="A655" s="162"/>
    </row>
    <row r="656" s="153" customFormat="1" ht="15.75">
      <c r="A656" s="162"/>
    </row>
    <row r="657" s="153" customFormat="1" ht="15.75">
      <c r="A657" s="162"/>
    </row>
    <row r="658" s="153" customFormat="1" ht="15.75">
      <c r="A658" s="162"/>
    </row>
    <row r="659" s="153" customFormat="1" ht="15.75">
      <c r="A659" s="162"/>
    </row>
    <row r="660" s="153" customFormat="1" ht="15.75">
      <c r="A660" s="162"/>
    </row>
    <row r="661" s="153" customFormat="1" ht="15.75">
      <c r="A661" s="162"/>
    </row>
    <row r="662" s="153" customFormat="1" ht="15.75">
      <c r="A662" s="162"/>
    </row>
    <row r="663" s="153" customFormat="1" ht="15.75">
      <c r="A663" s="162"/>
    </row>
    <row r="664" s="153" customFormat="1" ht="15.75">
      <c r="A664" s="162"/>
    </row>
    <row r="665" s="153" customFormat="1" ht="15.75">
      <c r="A665" s="162"/>
    </row>
    <row r="666" s="153" customFormat="1" ht="15.75">
      <c r="A666" s="162"/>
    </row>
    <row r="667" s="153" customFormat="1" ht="15.75">
      <c r="A667" s="162"/>
    </row>
    <row r="668" s="153" customFormat="1" ht="15.75">
      <c r="A668" s="162"/>
    </row>
    <row r="669" s="153" customFormat="1" ht="15.75">
      <c r="A669" s="162"/>
    </row>
    <row r="670" s="153" customFormat="1" ht="15.75">
      <c r="A670" s="162"/>
    </row>
    <row r="671" s="153" customFormat="1" ht="15.75">
      <c r="A671" s="162"/>
    </row>
    <row r="672" s="153" customFormat="1" ht="15.75">
      <c r="A672" s="162"/>
    </row>
    <row r="673" s="153" customFormat="1" ht="15.75">
      <c r="A673" s="162"/>
    </row>
    <row r="674" s="153" customFormat="1" ht="15.75">
      <c r="A674" s="162"/>
    </row>
    <row r="675" s="153" customFormat="1" ht="15.75">
      <c r="A675" s="162"/>
    </row>
    <row r="676" s="153" customFormat="1" ht="15.75">
      <c r="A676" s="162"/>
    </row>
    <row r="677" s="153" customFormat="1" ht="15.75">
      <c r="A677" s="162"/>
    </row>
    <row r="678" s="153" customFormat="1" ht="15.75">
      <c r="A678" s="162"/>
    </row>
    <row r="679" s="153" customFormat="1" ht="15.75">
      <c r="A679" s="162"/>
    </row>
    <row r="680" s="153" customFormat="1" ht="15.75">
      <c r="A680" s="162"/>
    </row>
    <row r="681" s="153" customFormat="1" ht="15.75">
      <c r="A681" s="162"/>
    </row>
    <row r="682" s="153" customFormat="1" ht="15.75">
      <c r="A682" s="162"/>
    </row>
    <row r="683" s="153" customFormat="1" ht="15.75">
      <c r="A683" s="162"/>
    </row>
    <row r="684" s="153" customFormat="1" ht="15.75">
      <c r="A684" s="162"/>
    </row>
    <row r="685" s="153" customFormat="1" ht="15.75">
      <c r="A685" s="162"/>
    </row>
    <row r="686" s="153" customFormat="1" ht="15.75">
      <c r="A686" s="162"/>
    </row>
    <row r="687" s="153" customFormat="1" ht="15.75">
      <c r="A687" s="162"/>
    </row>
    <row r="688" s="153" customFormat="1" ht="15.75">
      <c r="A688" s="162"/>
    </row>
    <row r="689" s="153" customFormat="1" ht="15.75">
      <c r="A689" s="162"/>
    </row>
    <row r="690" s="153" customFormat="1" ht="15.75">
      <c r="A690" s="162"/>
    </row>
    <row r="691" s="153" customFormat="1" ht="15.75">
      <c r="A691" s="162"/>
    </row>
    <row r="692" s="153" customFormat="1" ht="15.75">
      <c r="A692" s="162"/>
    </row>
    <row r="693" s="153" customFormat="1" ht="15.75">
      <c r="A693" s="162"/>
    </row>
    <row r="694" s="153" customFormat="1" ht="15.75">
      <c r="A694" s="162"/>
    </row>
    <row r="695" s="153" customFormat="1" ht="15.75">
      <c r="A695" s="162"/>
    </row>
    <row r="696" s="153" customFormat="1" ht="15.75">
      <c r="A696" s="162"/>
    </row>
    <row r="697" s="153" customFormat="1" ht="15.75">
      <c r="A697" s="162"/>
    </row>
    <row r="698" s="153" customFormat="1" ht="15.75">
      <c r="A698" s="162"/>
    </row>
    <row r="699" s="153" customFormat="1" ht="15.75">
      <c r="A699" s="162"/>
    </row>
    <row r="700" s="153" customFormat="1" ht="15.75">
      <c r="A700" s="162"/>
    </row>
    <row r="701" s="153" customFormat="1" ht="15.75">
      <c r="A701" s="162"/>
    </row>
    <row r="702" s="153" customFormat="1" ht="15.75">
      <c r="A702" s="162"/>
    </row>
    <row r="703" s="153" customFormat="1" ht="15.75">
      <c r="A703" s="162"/>
    </row>
    <row r="704" s="153" customFormat="1" ht="15.75">
      <c r="A704" s="162"/>
    </row>
    <row r="705" s="153" customFormat="1" ht="15.75">
      <c r="A705" s="162"/>
    </row>
    <row r="706" s="153" customFormat="1" ht="15.75">
      <c r="A706" s="162"/>
    </row>
    <row r="707" s="153" customFormat="1" ht="15.75">
      <c r="A707" s="162"/>
    </row>
    <row r="708" s="153" customFormat="1" ht="15.75">
      <c r="A708" s="162"/>
    </row>
    <row r="709" s="153" customFormat="1" ht="15.75">
      <c r="A709" s="162"/>
    </row>
    <row r="710" s="153" customFormat="1" ht="15.75">
      <c r="A710" s="162"/>
    </row>
    <row r="711" s="153" customFormat="1" ht="15.75">
      <c r="A711" s="162"/>
    </row>
    <row r="712" s="153" customFormat="1" ht="15.75">
      <c r="A712" s="162"/>
    </row>
    <row r="713" s="153" customFormat="1" ht="15.75">
      <c r="A713" s="162"/>
    </row>
    <row r="714" s="153" customFormat="1" ht="15.75">
      <c r="A714" s="162"/>
    </row>
    <row r="715" s="153" customFormat="1" ht="15.75">
      <c r="A715" s="162"/>
    </row>
    <row r="716" s="153" customFormat="1" ht="15.75">
      <c r="A716" s="162"/>
    </row>
    <row r="717" s="153" customFormat="1" ht="15.75">
      <c r="A717" s="162"/>
    </row>
    <row r="718" s="153" customFormat="1" ht="15.75">
      <c r="A718" s="162"/>
    </row>
    <row r="719" s="153" customFormat="1" ht="15.75">
      <c r="A719" s="162"/>
    </row>
    <row r="720" s="153" customFormat="1" ht="15.75">
      <c r="A720" s="162"/>
    </row>
    <row r="721" s="153" customFormat="1" ht="15.75">
      <c r="A721" s="162"/>
    </row>
    <row r="722" s="153" customFormat="1" ht="15.75">
      <c r="A722" s="162"/>
    </row>
    <row r="723" s="153" customFormat="1" ht="15.75">
      <c r="A723" s="162"/>
    </row>
    <row r="724" s="153" customFormat="1" ht="15.75">
      <c r="A724" s="162"/>
    </row>
    <row r="725" s="153" customFormat="1" ht="15.75">
      <c r="A725" s="162"/>
    </row>
    <row r="726" s="153" customFormat="1" ht="15.75">
      <c r="A726" s="162"/>
    </row>
    <row r="727" s="153" customFormat="1" ht="15.75">
      <c r="A727" s="162"/>
    </row>
    <row r="728" s="153" customFormat="1" ht="15.75">
      <c r="A728" s="162"/>
    </row>
    <row r="729" s="153" customFormat="1" ht="15.75">
      <c r="A729" s="162"/>
    </row>
    <row r="730" s="153" customFormat="1" ht="15.75">
      <c r="A730" s="162"/>
    </row>
    <row r="731" s="153" customFormat="1" ht="15.75">
      <c r="A731" s="162"/>
    </row>
    <row r="732" s="153" customFormat="1" ht="15.75">
      <c r="A732" s="162"/>
    </row>
    <row r="733" s="153" customFormat="1" ht="15.75">
      <c r="A733" s="162"/>
    </row>
    <row r="734" s="153" customFormat="1" ht="15.75">
      <c r="A734" s="162"/>
    </row>
    <row r="735" s="153" customFormat="1" ht="15.75">
      <c r="A735" s="162"/>
    </row>
    <row r="736" s="153" customFormat="1" ht="15.75">
      <c r="A736" s="162"/>
    </row>
    <row r="737" s="153" customFormat="1" ht="15.75">
      <c r="A737" s="162"/>
    </row>
    <row r="738" s="153" customFormat="1" ht="15.75">
      <c r="A738" s="162"/>
    </row>
    <row r="739" s="153" customFormat="1" ht="15.75">
      <c r="A739" s="162"/>
    </row>
    <row r="740" s="153" customFormat="1" ht="15.75">
      <c r="A740" s="162"/>
    </row>
    <row r="741" s="153" customFormat="1" ht="15.75">
      <c r="A741" s="162"/>
    </row>
    <row r="742" s="153" customFormat="1" ht="15.75">
      <c r="A742" s="162"/>
    </row>
    <row r="743" s="153" customFormat="1" ht="15.75">
      <c r="A743" s="162"/>
    </row>
    <row r="744" s="153" customFormat="1" ht="15.75">
      <c r="A744" s="162"/>
    </row>
    <row r="745" s="153" customFormat="1" ht="15.75">
      <c r="A745" s="162"/>
    </row>
    <row r="746" s="153" customFormat="1" ht="15.75">
      <c r="A746" s="162"/>
    </row>
    <row r="747" s="153" customFormat="1" ht="15.75">
      <c r="A747" s="162"/>
    </row>
    <row r="748" s="153" customFormat="1" ht="15.75">
      <c r="A748" s="162"/>
    </row>
    <row r="749" s="153" customFormat="1" ht="15.75">
      <c r="A749" s="162"/>
    </row>
    <row r="750" s="153" customFormat="1" ht="15.75">
      <c r="A750" s="162"/>
    </row>
    <row r="751" s="153" customFormat="1" ht="15.75">
      <c r="A751" s="162"/>
    </row>
    <row r="752" s="153" customFormat="1" ht="15.75">
      <c r="A752" s="162"/>
    </row>
    <row r="753" s="153" customFormat="1" ht="15.75">
      <c r="A753" s="162"/>
    </row>
    <row r="754" s="153" customFormat="1" ht="15.75">
      <c r="A754" s="162"/>
    </row>
    <row r="755" s="153" customFormat="1" ht="15.75">
      <c r="A755" s="162"/>
    </row>
    <row r="756" s="153" customFormat="1" ht="15.75">
      <c r="A756" s="162"/>
    </row>
    <row r="757" s="153" customFormat="1" ht="15.75">
      <c r="A757" s="162"/>
    </row>
    <row r="758" s="153" customFormat="1" ht="15.75">
      <c r="A758" s="162"/>
    </row>
    <row r="759" s="153" customFormat="1" ht="15.75">
      <c r="A759" s="162"/>
    </row>
    <row r="760" s="153" customFormat="1" ht="15.75">
      <c r="A760" s="162"/>
    </row>
    <row r="761" s="153" customFormat="1" ht="15.75">
      <c r="A761" s="162"/>
    </row>
    <row r="762" s="153" customFormat="1" ht="15.75">
      <c r="A762" s="162"/>
    </row>
    <row r="763" s="153" customFormat="1" ht="15.75">
      <c r="A763" s="162"/>
    </row>
    <row r="764" s="153" customFormat="1" ht="15.75">
      <c r="A764" s="162"/>
    </row>
    <row r="765" s="153" customFormat="1" ht="15.75">
      <c r="A765" s="162"/>
    </row>
    <row r="766" s="153" customFormat="1" ht="15.75">
      <c r="A766" s="162"/>
    </row>
    <row r="767" s="153" customFormat="1" ht="15.75">
      <c r="A767" s="162"/>
    </row>
    <row r="768" s="153" customFormat="1" ht="15.75">
      <c r="A768" s="162"/>
    </row>
    <row r="769" s="153" customFormat="1" ht="15.75">
      <c r="A769" s="162"/>
    </row>
    <row r="770" s="153" customFormat="1" ht="15.75">
      <c r="A770" s="162"/>
    </row>
    <row r="771" s="153" customFormat="1" ht="15.75">
      <c r="A771" s="162"/>
    </row>
    <row r="772" s="153" customFormat="1" ht="15.75">
      <c r="A772" s="162"/>
    </row>
    <row r="773" s="153" customFormat="1" ht="15.75">
      <c r="A773" s="162"/>
    </row>
    <row r="774" s="153" customFormat="1" ht="15.75">
      <c r="A774" s="162"/>
    </row>
    <row r="775" s="153" customFormat="1" ht="15.75">
      <c r="A775" s="162"/>
    </row>
    <row r="776" s="153" customFormat="1" ht="15.75">
      <c r="A776" s="162"/>
    </row>
    <row r="777" s="153" customFormat="1" ht="15.75">
      <c r="A777" s="162"/>
    </row>
    <row r="778" s="153" customFormat="1" ht="15.75">
      <c r="A778" s="162"/>
    </row>
    <row r="779" s="153" customFormat="1" ht="15.75">
      <c r="A779" s="162"/>
    </row>
    <row r="780" s="153" customFormat="1" ht="15.75">
      <c r="A780" s="162"/>
    </row>
    <row r="781" s="153" customFormat="1" ht="15.75">
      <c r="A781" s="162"/>
    </row>
    <row r="782" s="153" customFormat="1" ht="15.75">
      <c r="A782" s="162"/>
    </row>
    <row r="783" s="153" customFormat="1" ht="15.75">
      <c r="A783" s="162"/>
    </row>
    <row r="784" s="153" customFormat="1" ht="15.75">
      <c r="A784" s="162"/>
    </row>
    <row r="785" s="153" customFormat="1" ht="15.75">
      <c r="A785" s="162"/>
    </row>
    <row r="786" s="153" customFormat="1" ht="15.75">
      <c r="A786" s="162"/>
    </row>
    <row r="787" s="153" customFormat="1" ht="15.75">
      <c r="A787" s="162"/>
    </row>
    <row r="788" s="153" customFormat="1" ht="15.75">
      <c r="A788" s="162"/>
    </row>
    <row r="789" s="153" customFormat="1" ht="15.75">
      <c r="A789" s="162"/>
    </row>
    <row r="790" s="153" customFormat="1" ht="15.75">
      <c r="A790" s="162"/>
    </row>
    <row r="791" s="153" customFormat="1" ht="15.75">
      <c r="A791" s="162"/>
    </row>
    <row r="792" s="153" customFormat="1" ht="15.75">
      <c r="A792" s="162"/>
    </row>
    <row r="793" s="153" customFormat="1" ht="15.75">
      <c r="A793" s="162"/>
    </row>
    <row r="794" s="153" customFormat="1" ht="15.75">
      <c r="A794" s="162"/>
    </row>
    <row r="795" s="153" customFormat="1" ht="15.75">
      <c r="A795" s="162"/>
    </row>
    <row r="796" s="153" customFormat="1" ht="15.75">
      <c r="A796" s="162"/>
    </row>
    <row r="797" s="153" customFormat="1" ht="15.75">
      <c r="A797" s="162"/>
    </row>
    <row r="798" s="153" customFormat="1" ht="15.75">
      <c r="A798" s="162"/>
    </row>
    <row r="799" s="153" customFormat="1" ht="15.75">
      <c r="A799" s="162"/>
    </row>
    <row r="800" s="153" customFormat="1" ht="15.75">
      <c r="A800" s="162"/>
    </row>
    <row r="801" s="153" customFormat="1" ht="15.75">
      <c r="A801" s="162"/>
    </row>
    <row r="802" s="153" customFormat="1" ht="15.75">
      <c r="A802" s="162"/>
    </row>
    <row r="803" s="153" customFormat="1" ht="15.75">
      <c r="A803" s="162"/>
    </row>
    <row r="804" s="153" customFormat="1" ht="15.75">
      <c r="A804" s="162"/>
    </row>
    <row r="805" s="153" customFormat="1" ht="15.75">
      <c r="A805" s="162"/>
    </row>
    <row r="806" s="153" customFormat="1" ht="15.75">
      <c r="A806" s="162"/>
    </row>
    <row r="807" s="153" customFormat="1" ht="15.75">
      <c r="A807" s="162"/>
    </row>
    <row r="808" s="153" customFormat="1" ht="15.75">
      <c r="A808" s="162"/>
    </row>
    <row r="809" s="153" customFormat="1" ht="15.75">
      <c r="A809" s="162"/>
    </row>
    <row r="810" s="153" customFormat="1" ht="15.75">
      <c r="A810" s="162"/>
    </row>
    <row r="811" s="153" customFormat="1" ht="15.75">
      <c r="A811" s="162"/>
    </row>
    <row r="812" s="153" customFormat="1" ht="15.75">
      <c r="A812" s="162"/>
    </row>
    <row r="813" s="153" customFormat="1" ht="15.75">
      <c r="A813" s="162"/>
    </row>
    <row r="814" s="153" customFormat="1" ht="15.75">
      <c r="A814" s="162"/>
    </row>
    <row r="815" s="153" customFormat="1" ht="15.75">
      <c r="A815" s="162"/>
    </row>
    <row r="816" s="153" customFormat="1" ht="15.75">
      <c r="A816" s="162"/>
    </row>
    <row r="817" s="153" customFormat="1" ht="15.75">
      <c r="A817" s="162"/>
    </row>
    <row r="818" s="153" customFormat="1" ht="15.75">
      <c r="A818" s="162"/>
    </row>
    <row r="819" s="153" customFormat="1" ht="15.75">
      <c r="A819" s="162"/>
    </row>
    <row r="820" s="153" customFormat="1" ht="15.75">
      <c r="A820" s="162"/>
    </row>
    <row r="821" s="153" customFormat="1" ht="15.75">
      <c r="A821" s="162"/>
    </row>
    <row r="822" s="153" customFormat="1" ht="15.75">
      <c r="A822" s="162"/>
    </row>
    <row r="823" s="153" customFormat="1" ht="15.75">
      <c r="A823" s="162"/>
    </row>
    <row r="824" s="153" customFormat="1" ht="15.75">
      <c r="A824" s="162"/>
    </row>
    <row r="825" s="153" customFormat="1" ht="15.75">
      <c r="A825" s="162"/>
    </row>
    <row r="826" s="153" customFormat="1" ht="15.75">
      <c r="A826" s="162"/>
    </row>
    <row r="827" s="153" customFormat="1" ht="15.75">
      <c r="A827" s="162"/>
    </row>
    <row r="828" s="153" customFormat="1" ht="15.75">
      <c r="A828" s="162"/>
    </row>
    <row r="829" s="153" customFormat="1" ht="15.75">
      <c r="A829" s="162"/>
    </row>
    <row r="830" s="153" customFormat="1" ht="15.75">
      <c r="A830" s="162"/>
    </row>
    <row r="831" s="153" customFormat="1" ht="15.75">
      <c r="A831" s="162"/>
    </row>
    <row r="832" s="153" customFormat="1" ht="15.75">
      <c r="A832" s="162"/>
    </row>
    <row r="833" s="153" customFormat="1" ht="15.75">
      <c r="A833" s="162"/>
    </row>
    <row r="834" s="153" customFormat="1" ht="15.75">
      <c r="A834" s="162"/>
    </row>
    <row r="835" s="153" customFormat="1" ht="15.75">
      <c r="A835" s="162"/>
    </row>
    <row r="836" s="153" customFormat="1" ht="15.75">
      <c r="A836" s="162"/>
    </row>
    <row r="837" s="153" customFormat="1" ht="15.75">
      <c r="A837" s="162"/>
    </row>
    <row r="838" s="153" customFormat="1" ht="15.75">
      <c r="A838" s="162"/>
    </row>
    <row r="839" s="153" customFormat="1" ht="15.75">
      <c r="A839" s="162"/>
    </row>
    <row r="840" s="153" customFormat="1" ht="15.75">
      <c r="A840" s="162"/>
    </row>
    <row r="841" s="153" customFormat="1" ht="15.75">
      <c r="A841" s="162"/>
    </row>
    <row r="842" s="153" customFormat="1" ht="15.75">
      <c r="A842" s="162"/>
    </row>
    <row r="843" s="153" customFormat="1" ht="15.75">
      <c r="A843" s="162"/>
    </row>
    <row r="844" s="153" customFormat="1" ht="15.75">
      <c r="A844" s="162"/>
    </row>
    <row r="845" s="153" customFormat="1" ht="15.75">
      <c r="A845" s="162"/>
    </row>
    <row r="846" s="153" customFormat="1" ht="15.75">
      <c r="A846" s="162"/>
    </row>
    <row r="847" s="153" customFormat="1" ht="15.75">
      <c r="A847" s="162"/>
    </row>
    <row r="848" s="153" customFormat="1" ht="15.75">
      <c r="A848" s="162"/>
    </row>
    <row r="849" s="153" customFormat="1" ht="15.75">
      <c r="A849" s="162"/>
    </row>
    <row r="850" s="153" customFormat="1" ht="15.75">
      <c r="A850" s="162"/>
    </row>
    <row r="851" s="153" customFormat="1" ht="15.75">
      <c r="A851" s="162"/>
    </row>
    <row r="852" s="153" customFormat="1" ht="15.75">
      <c r="A852" s="162"/>
    </row>
    <row r="853" s="153" customFormat="1" ht="15.75">
      <c r="A853" s="162"/>
    </row>
    <row r="854" s="153" customFormat="1" ht="15.75">
      <c r="A854" s="162"/>
    </row>
    <row r="855" s="153" customFormat="1" ht="15.75">
      <c r="A855" s="162"/>
    </row>
    <row r="856" s="153" customFormat="1" ht="15.75">
      <c r="A856" s="162"/>
    </row>
    <row r="857" s="153" customFormat="1" ht="15.75">
      <c r="A857" s="162"/>
    </row>
    <row r="858" s="153" customFormat="1" ht="15.75">
      <c r="A858" s="162"/>
    </row>
    <row r="859" s="153" customFormat="1" ht="15.75">
      <c r="A859" s="162"/>
    </row>
    <row r="860" s="153" customFormat="1" ht="15.75">
      <c r="A860" s="162"/>
    </row>
    <row r="861" s="153" customFormat="1" ht="15.75">
      <c r="A861" s="162"/>
    </row>
    <row r="862" s="153" customFormat="1" ht="15.75">
      <c r="A862" s="162"/>
    </row>
    <row r="863" s="153" customFormat="1" ht="15.75">
      <c r="A863" s="162"/>
    </row>
    <row r="864" s="153" customFormat="1" ht="15.75">
      <c r="A864" s="162"/>
    </row>
    <row r="865" s="153" customFormat="1" ht="15.75">
      <c r="A865" s="162"/>
    </row>
    <row r="866" s="153" customFormat="1" ht="15.75">
      <c r="A866" s="162"/>
    </row>
    <row r="867" s="153" customFormat="1" ht="15.75">
      <c r="A867" s="162"/>
    </row>
    <row r="868" s="153" customFormat="1" ht="15.75">
      <c r="A868" s="162"/>
    </row>
    <row r="869" s="153" customFormat="1" ht="15.75">
      <c r="A869" s="162"/>
    </row>
    <row r="870" s="153" customFormat="1" ht="15.75">
      <c r="A870" s="162"/>
    </row>
    <row r="871" s="153" customFormat="1" ht="15.75">
      <c r="A871" s="162"/>
    </row>
    <row r="872" s="153" customFormat="1" ht="15.75">
      <c r="A872" s="162"/>
    </row>
    <row r="873" s="153" customFormat="1" ht="15.75">
      <c r="A873" s="162"/>
    </row>
    <row r="874" s="153" customFormat="1" ht="15.75">
      <c r="A874" s="162"/>
    </row>
    <row r="875" s="153" customFormat="1" ht="15.75">
      <c r="A875" s="162"/>
    </row>
    <row r="876" s="153" customFormat="1" ht="15.75">
      <c r="A876" s="162"/>
    </row>
    <row r="877" s="153" customFormat="1" ht="15.75">
      <c r="A877" s="162"/>
    </row>
    <row r="878" s="153" customFormat="1" ht="15.75">
      <c r="A878" s="162"/>
    </row>
    <row r="879" s="153" customFormat="1" ht="15.75">
      <c r="A879" s="162"/>
    </row>
    <row r="880" s="153" customFormat="1" ht="15.75">
      <c r="A880" s="162"/>
    </row>
    <row r="881" s="153" customFormat="1" ht="15.75">
      <c r="A881" s="162"/>
    </row>
    <row r="882" s="153" customFormat="1" ht="15.75">
      <c r="A882" s="162"/>
    </row>
    <row r="883" s="153" customFormat="1" ht="15.75">
      <c r="A883" s="162"/>
    </row>
    <row r="884" s="153" customFormat="1" ht="15.75">
      <c r="A884" s="162"/>
    </row>
    <row r="885" s="153" customFormat="1" ht="15.75">
      <c r="A885" s="162"/>
    </row>
    <row r="886" s="153" customFormat="1" ht="15.75">
      <c r="A886" s="162"/>
    </row>
    <row r="887" s="153" customFormat="1" ht="15.75">
      <c r="A887" s="162"/>
    </row>
    <row r="888" s="153" customFormat="1" ht="15.75">
      <c r="A888" s="162"/>
    </row>
    <row r="889" s="153" customFormat="1" ht="15.75">
      <c r="A889" s="162"/>
    </row>
    <row r="890" s="153" customFormat="1" ht="15.75">
      <c r="A890" s="162"/>
    </row>
    <row r="891" s="153" customFormat="1" ht="15.75">
      <c r="A891" s="162"/>
    </row>
    <row r="892" s="153" customFormat="1" ht="15.75">
      <c r="A892" s="162"/>
    </row>
    <row r="893" s="153" customFormat="1" ht="15.75">
      <c r="A893" s="162"/>
    </row>
    <row r="894" s="153" customFormat="1" ht="15.75">
      <c r="A894" s="162"/>
    </row>
    <row r="895" s="153" customFormat="1" ht="15.75">
      <c r="A895" s="162"/>
    </row>
    <row r="896" s="153" customFormat="1" ht="15.75">
      <c r="A896" s="162"/>
    </row>
    <row r="897" s="153" customFormat="1" ht="15.75">
      <c r="A897" s="162"/>
    </row>
    <row r="898" s="153" customFormat="1" ht="15.75">
      <c r="A898" s="162"/>
    </row>
    <row r="899" s="153" customFormat="1" ht="15.75">
      <c r="A899" s="162"/>
    </row>
    <row r="900" s="153" customFormat="1" ht="15.75">
      <c r="A900" s="162"/>
    </row>
    <row r="901" s="153" customFormat="1" ht="15.75">
      <c r="A901" s="162"/>
    </row>
    <row r="902" s="153" customFormat="1" ht="15.75">
      <c r="A902" s="162"/>
    </row>
    <row r="903" s="153" customFormat="1" ht="15.75">
      <c r="A903" s="162"/>
    </row>
    <row r="904" s="153" customFormat="1" ht="15.75">
      <c r="A904" s="162"/>
    </row>
    <row r="905" s="153" customFormat="1" ht="15.75">
      <c r="A905" s="162"/>
    </row>
    <row r="906" s="153" customFormat="1" ht="15.75">
      <c r="A906" s="162"/>
    </row>
    <row r="907" s="153" customFormat="1" ht="15.75">
      <c r="A907" s="162"/>
    </row>
    <row r="908" s="153" customFormat="1" ht="15.75">
      <c r="A908" s="162"/>
    </row>
    <row r="909" s="153" customFormat="1" ht="15.75">
      <c r="A909" s="162"/>
    </row>
    <row r="910" s="153" customFormat="1" ht="15.75">
      <c r="A910" s="162"/>
    </row>
    <row r="911" s="153" customFormat="1" ht="15.75">
      <c r="A911" s="162"/>
    </row>
    <row r="912" s="153" customFormat="1" ht="15.75">
      <c r="A912" s="162"/>
    </row>
    <row r="913" s="153" customFormat="1" ht="15.75">
      <c r="A913" s="162"/>
    </row>
    <row r="914" s="153" customFormat="1" ht="15.75">
      <c r="A914" s="162"/>
    </row>
    <row r="915" s="153" customFormat="1" ht="15.75">
      <c r="A915" s="162"/>
    </row>
    <row r="916" s="153" customFormat="1" ht="15.75">
      <c r="A916" s="162"/>
    </row>
    <row r="917" s="153" customFormat="1" ht="15.75">
      <c r="A917" s="162"/>
    </row>
    <row r="918" s="153" customFormat="1" ht="15.75">
      <c r="A918" s="162"/>
    </row>
    <row r="919" s="153" customFormat="1" ht="15.75">
      <c r="A919" s="162"/>
    </row>
    <row r="920" s="153" customFormat="1" ht="15.75">
      <c r="A920" s="162"/>
    </row>
    <row r="921" s="153" customFormat="1" ht="15.75">
      <c r="A921" s="162"/>
    </row>
    <row r="922" s="153" customFormat="1" ht="15.75">
      <c r="A922" s="162"/>
    </row>
    <row r="923" s="153" customFormat="1" ht="15.75">
      <c r="A923" s="162"/>
    </row>
    <row r="924" s="153" customFormat="1" ht="15.75">
      <c r="A924" s="162"/>
    </row>
    <row r="925" s="153" customFormat="1" ht="15.75">
      <c r="A925" s="162"/>
    </row>
    <row r="926" s="153" customFormat="1" ht="15.75">
      <c r="A926" s="162"/>
    </row>
    <row r="927" s="153" customFormat="1" ht="15.75">
      <c r="A927" s="162"/>
    </row>
    <row r="928" s="153" customFormat="1" ht="15.75">
      <c r="A928" s="162"/>
    </row>
    <row r="929" s="153" customFormat="1" ht="15.75">
      <c r="A929" s="162"/>
    </row>
    <row r="930" s="153" customFormat="1" ht="15.75">
      <c r="A930" s="162"/>
    </row>
    <row r="931" s="153" customFormat="1" ht="15.75">
      <c r="A931" s="162"/>
    </row>
    <row r="932" s="153" customFormat="1" ht="15.75">
      <c r="A932" s="162"/>
    </row>
    <row r="933" s="153" customFormat="1" ht="15.75">
      <c r="A933" s="162"/>
    </row>
    <row r="934" s="153" customFormat="1" ht="15.75">
      <c r="A934" s="162"/>
    </row>
    <row r="935" s="153" customFormat="1" ht="15.75">
      <c r="A935" s="162"/>
    </row>
    <row r="936" s="153" customFormat="1" ht="15.75">
      <c r="A936" s="162"/>
    </row>
    <row r="937" s="153" customFormat="1" ht="15.75">
      <c r="A937" s="162"/>
    </row>
    <row r="938" s="153" customFormat="1" ht="15.75">
      <c r="A938" s="162"/>
    </row>
    <row r="939" s="153" customFormat="1" ht="15.75">
      <c r="A939" s="162"/>
    </row>
    <row r="940" s="153" customFormat="1" ht="15.75">
      <c r="A940" s="162"/>
    </row>
    <row r="941" s="153" customFormat="1" ht="15.75">
      <c r="A941" s="162"/>
    </row>
    <row r="942" s="153" customFormat="1" ht="15.75">
      <c r="A942" s="162"/>
    </row>
    <row r="943" s="153" customFormat="1" ht="15.75">
      <c r="A943" s="162"/>
    </row>
    <row r="944" s="153" customFormat="1" ht="15.75">
      <c r="A944" s="162"/>
    </row>
    <row r="945" s="153" customFormat="1" ht="15.75">
      <c r="A945" s="162"/>
    </row>
    <row r="946" s="153" customFormat="1" ht="15.75">
      <c r="A946" s="162"/>
    </row>
    <row r="947" s="153" customFormat="1" ht="15.75">
      <c r="A947" s="162"/>
    </row>
    <row r="948" s="153" customFormat="1" ht="15.75">
      <c r="A948" s="162"/>
    </row>
    <row r="949" s="153" customFormat="1" ht="15.75">
      <c r="A949" s="162"/>
    </row>
    <row r="950" s="153" customFormat="1" ht="15.75">
      <c r="A950" s="162"/>
    </row>
    <row r="951" s="153" customFormat="1" ht="15.75">
      <c r="A951" s="162"/>
    </row>
    <row r="952" s="153" customFormat="1" ht="15.75">
      <c r="A952" s="162"/>
    </row>
    <row r="953" s="153" customFormat="1" ht="15.75">
      <c r="A953" s="162"/>
    </row>
    <row r="954" s="153" customFormat="1" ht="15.75">
      <c r="A954" s="162"/>
    </row>
    <row r="955" s="153" customFormat="1" ht="15.75">
      <c r="A955" s="162"/>
    </row>
    <row r="956" s="153" customFormat="1" ht="15.75">
      <c r="A956" s="162"/>
    </row>
    <row r="957" s="153" customFormat="1" ht="15.75">
      <c r="A957" s="162"/>
    </row>
    <row r="958" s="153" customFormat="1" ht="15.75">
      <c r="A958" s="162"/>
    </row>
    <row r="959" s="153" customFormat="1" ht="15.75">
      <c r="A959" s="162"/>
    </row>
    <row r="960" s="153" customFormat="1" ht="15.75">
      <c r="A960" s="162"/>
    </row>
    <row r="961" s="153" customFormat="1" ht="15.75">
      <c r="A961" s="162"/>
    </row>
    <row r="962" s="153" customFormat="1" ht="15.75">
      <c r="A962" s="162"/>
    </row>
    <row r="963" s="153" customFormat="1" ht="15.75">
      <c r="A963" s="162"/>
    </row>
    <row r="964" s="153" customFormat="1" ht="15.75">
      <c r="A964" s="162"/>
    </row>
    <row r="965" s="153" customFormat="1" ht="15.75">
      <c r="A965" s="162"/>
    </row>
    <row r="966" s="153" customFormat="1" ht="15.75">
      <c r="A966" s="162"/>
    </row>
    <row r="967" s="153" customFormat="1" ht="15.75">
      <c r="A967" s="162"/>
    </row>
    <row r="968" s="153" customFormat="1" ht="15.75">
      <c r="A968" s="162"/>
    </row>
    <row r="969" s="153" customFormat="1" ht="15.75">
      <c r="A969" s="162"/>
    </row>
    <row r="970" s="153" customFormat="1" ht="15.75">
      <c r="A970" s="162"/>
    </row>
    <row r="971" s="153" customFormat="1" ht="15.75">
      <c r="A971" s="162"/>
    </row>
    <row r="972" s="153" customFormat="1" ht="15.75">
      <c r="A972" s="162"/>
    </row>
    <row r="973" s="153" customFormat="1" ht="15.75">
      <c r="A973" s="162"/>
    </row>
    <row r="974" s="153" customFormat="1" ht="15.75">
      <c r="A974" s="162"/>
    </row>
    <row r="975" s="153" customFormat="1" ht="15.75">
      <c r="A975" s="162"/>
    </row>
    <row r="976" s="153" customFormat="1" ht="15.75">
      <c r="A976" s="162"/>
    </row>
    <row r="977" s="153" customFormat="1" ht="15.75">
      <c r="A977" s="162"/>
    </row>
    <row r="978" s="153" customFormat="1" ht="15.75">
      <c r="A978" s="162"/>
    </row>
    <row r="979" s="153" customFormat="1" ht="15.75">
      <c r="A979" s="162"/>
    </row>
    <row r="980" s="153" customFormat="1" ht="15.75">
      <c r="A980" s="162"/>
    </row>
    <row r="981" s="153" customFormat="1" ht="15.75">
      <c r="A981" s="162"/>
    </row>
    <row r="982" s="153" customFormat="1" ht="15.75">
      <c r="A982" s="162"/>
    </row>
    <row r="983" s="153" customFormat="1" ht="15.75">
      <c r="A983" s="162"/>
    </row>
    <row r="984" s="153" customFormat="1" ht="15.75">
      <c r="A984" s="162"/>
    </row>
    <row r="985" s="153" customFormat="1" ht="15.75">
      <c r="A985" s="162"/>
    </row>
    <row r="986" s="153" customFormat="1" ht="15.75">
      <c r="A986" s="162"/>
    </row>
    <row r="987" s="153" customFormat="1" ht="15.75">
      <c r="A987" s="162"/>
    </row>
    <row r="988" s="153" customFormat="1" ht="15.75">
      <c r="A988" s="162"/>
    </row>
    <row r="989" s="153" customFormat="1" ht="15.75">
      <c r="A989" s="162"/>
    </row>
    <row r="990" s="153" customFormat="1" ht="15.75">
      <c r="A990" s="162"/>
    </row>
    <row r="991" s="153" customFormat="1" ht="15.75">
      <c r="A991" s="162"/>
    </row>
    <row r="992" s="153" customFormat="1" ht="15.75">
      <c r="A992" s="162"/>
    </row>
    <row r="993" s="153" customFormat="1" ht="15.75">
      <c r="A993" s="162"/>
    </row>
    <row r="994" s="153" customFormat="1" ht="15.75">
      <c r="A994" s="162"/>
    </row>
    <row r="995" s="153" customFormat="1" ht="15.75">
      <c r="A995" s="162"/>
    </row>
    <row r="996" s="153" customFormat="1" ht="15.75">
      <c r="A996" s="162"/>
    </row>
    <row r="997" s="153" customFormat="1" ht="15.75">
      <c r="A997" s="162"/>
    </row>
    <row r="998" s="153" customFormat="1" ht="15.75">
      <c r="A998" s="162"/>
    </row>
    <row r="999" s="153" customFormat="1" ht="15.75">
      <c r="A999" s="162"/>
    </row>
    <row r="1000" s="153" customFormat="1" ht="15.75">
      <c r="A1000" s="162"/>
    </row>
    <row r="1001" s="153" customFormat="1" ht="15.75">
      <c r="A1001" s="162"/>
    </row>
    <row r="1002" s="153" customFormat="1" ht="15.75">
      <c r="A1002" s="162"/>
    </row>
    <row r="1003" s="153" customFormat="1" ht="15.75">
      <c r="A1003" s="162"/>
    </row>
    <row r="1004" s="153" customFormat="1" ht="15.75">
      <c r="A1004" s="162"/>
    </row>
    <row r="1005" s="153" customFormat="1" ht="15.75">
      <c r="A1005" s="162"/>
    </row>
    <row r="1006" s="153" customFormat="1" ht="15.75">
      <c r="A1006" s="162"/>
    </row>
    <row r="1007" s="153" customFormat="1" ht="15.75">
      <c r="A1007" s="162"/>
    </row>
    <row r="1008" s="153" customFormat="1" ht="15.75">
      <c r="A1008" s="162"/>
    </row>
    <row r="1009" s="153" customFormat="1" ht="15.75">
      <c r="A1009" s="162"/>
    </row>
    <row r="1010" s="153" customFormat="1" ht="15.75">
      <c r="A1010" s="162"/>
    </row>
    <row r="1011" s="153" customFormat="1" ht="15.75">
      <c r="A1011" s="162"/>
    </row>
    <row r="1012" s="153" customFormat="1" ht="15.75">
      <c r="A1012" s="162"/>
    </row>
    <row r="1013" s="153" customFormat="1" ht="15.75">
      <c r="A1013" s="162"/>
    </row>
    <row r="1014" s="153" customFormat="1" ht="15.75">
      <c r="A1014" s="162"/>
    </row>
    <row r="1015" s="153" customFormat="1" ht="15.75">
      <c r="A1015" s="162"/>
    </row>
    <row r="1016" s="153" customFormat="1" ht="15.75">
      <c r="A1016" s="162"/>
    </row>
    <row r="1017" s="153" customFormat="1" ht="15.75">
      <c r="A1017" s="162"/>
    </row>
    <row r="1018" s="153" customFormat="1" ht="15.75">
      <c r="A1018" s="162"/>
    </row>
    <row r="1019" s="153" customFormat="1" ht="15.75">
      <c r="A1019" s="162"/>
    </row>
    <row r="1020" s="153" customFormat="1" ht="15.75">
      <c r="A1020" s="162"/>
    </row>
    <row r="1021" s="153" customFormat="1" ht="15.75">
      <c r="A1021" s="162"/>
    </row>
    <row r="1022" s="153" customFormat="1" ht="15.75">
      <c r="A1022" s="162"/>
    </row>
    <row r="1023" s="153" customFormat="1" ht="15.75">
      <c r="A1023" s="162"/>
    </row>
    <row r="1024" s="153" customFormat="1" ht="15.75">
      <c r="A1024" s="162"/>
    </row>
    <row r="1025" s="153" customFormat="1" ht="15.75">
      <c r="A1025" s="162"/>
    </row>
    <row r="1026" s="153" customFormat="1" ht="15.75">
      <c r="A1026" s="162"/>
    </row>
    <row r="1027" s="153" customFormat="1" ht="15.75">
      <c r="A1027" s="162"/>
    </row>
    <row r="1028" s="153" customFormat="1" ht="15.75">
      <c r="A1028" s="162"/>
    </row>
    <row r="1029" s="153" customFormat="1" ht="15.75">
      <c r="A1029" s="162"/>
    </row>
    <row r="1030" s="153" customFormat="1" ht="15.75">
      <c r="A1030" s="162"/>
    </row>
    <row r="1031" s="153" customFormat="1" ht="15.75">
      <c r="A1031" s="162"/>
    </row>
    <row r="1032" s="153" customFormat="1" ht="15.75">
      <c r="A1032" s="162"/>
    </row>
    <row r="1033" s="153" customFormat="1" ht="15.75">
      <c r="A1033" s="162"/>
    </row>
    <row r="1034" s="153" customFormat="1" ht="15.75">
      <c r="A1034" s="162"/>
    </row>
    <row r="1035" s="153" customFormat="1" ht="15.75">
      <c r="A1035" s="162"/>
    </row>
    <row r="1036" s="153" customFormat="1" ht="15.75">
      <c r="A1036" s="162"/>
    </row>
    <row r="1037" s="153" customFormat="1" ht="15.75">
      <c r="A1037" s="162"/>
    </row>
    <row r="1038" s="153" customFormat="1" ht="15.75">
      <c r="A1038" s="162"/>
    </row>
    <row r="1039" s="153" customFormat="1" ht="15.75">
      <c r="A1039" s="162"/>
    </row>
    <row r="1040" s="153" customFormat="1" ht="15.75">
      <c r="A1040" s="162"/>
    </row>
    <row r="1041" s="153" customFormat="1" ht="15.75">
      <c r="A1041" s="162"/>
    </row>
    <row r="1042" s="153" customFormat="1" ht="15.75">
      <c r="A1042" s="162"/>
    </row>
    <row r="1043" s="153" customFormat="1" ht="15.75">
      <c r="A1043" s="162"/>
    </row>
    <row r="1044" s="153" customFormat="1" ht="15.75">
      <c r="A1044" s="162"/>
    </row>
    <row r="1045" s="153" customFormat="1" ht="15.75">
      <c r="A1045" s="162"/>
    </row>
    <row r="1046" s="153" customFormat="1" ht="15.75">
      <c r="A1046" s="162"/>
    </row>
    <row r="1047" s="153" customFormat="1" ht="15.75">
      <c r="A1047" s="162"/>
    </row>
    <row r="1048" s="153" customFormat="1" ht="15.75">
      <c r="A1048" s="162"/>
    </row>
    <row r="1049" s="153" customFormat="1" ht="15.75">
      <c r="A1049" s="162"/>
    </row>
    <row r="1050" s="153" customFormat="1" ht="15.75">
      <c r="A1050" s="162"/>
    </row>
    <row r="1051" s="153" customFormat="1" ht="15.75">
      <c r="A1051" s="162"/>
    </row>
    <row r="1052" s="153" customFormat="1" ht="15.75">
      <c r="A1052" s="162"/>
    </row>
    <row r="1053" s="153" customFormat="1" ht="15.75">
      <c r="A1053" s="162"/>
    </row>
    <row r="1054" s="153" customFormat="1" ht="15.75">
      <c r="A1054" s="162"/>
    </row>
    <row r="1055" s="153" customFormat="1" ht="15.75">
      <c r="A1055" s="162"/>
    </row>
    <row r="1056" s="153" customFormat="1" ht="15.75">
      <c r="A1056" s="162"/>
    </row>
    <row r="1057" s="153" customFormat="1" ht="15.75">
      <c r="A1057" s="162"/>
    </row>
    <row r="1058" s="153" customFormat="1" ht="15.75">
      <c r="A1058" s="162"/>
    </row>
    <row r="1059" s="153" customFormat="1" ht="15.75">
      <c r="A1059" s="162"/>
    </row>
    <row r="1060" s="153" customFormat="1" ht="15.75">
      <c r="A1060" s="162"/>
    </row>
    <row r="1061" s="153" customFormat="1" ht="15.75">
      <c r="A1061" s="162"/>
    </row>
    <row r="1062" s="153" customFormat="1" ht="15.75">
      <c r="A1062" s="162"/>
    </row>
    <row r="1063" s="153" customFormat="1" ht="15.75">
      <c r="A1063" s="162"/>
    </row>
    <row r="1064" s="153" customFormat="1" ht="15.75">
      <c r="A1064" s="162"/>
    </row>
    <row r="1065" s="153" customFormat="1" ht="15.75">
      <c r="A1065" s="162"/>
    </row>
    <row r="1066" s="153" customFormat="1" ht="15.75">
      <c r="A1066" s="162"/>
    </row>
    <row r="1067" s="153" customFormat="1" ht="15.75">
      <c r="A1067" s="162"/>
    </row>
    <row r="1068" s="153" customFormat="1" ht="15.75">
      <c r="A1068" s="162"/>
    </row>
    <row r="1069" s="153" customFormat="1" ht="15.75">
      <c r="A1069" s="162"/>
    </row>
    <row r="1070" s="153" customFormat="1" ht="15.75">
      <c r="A1070" s="162"/>
    </row>
    <row r="1071" s="153" customFormat="1" ht="15.75">
      <c r="A1071" s="162"/>
    </row>
    <row r="1072" s="153" customFormat="1" ht="15.75">
      <c r="A1072" s="162"/>
    </row>
    <row r="1073" s="153" customFormat="1" ht="15.75">
      <c r="A1073" s="162"/>
    </row>
    <row r="1074" s="153" customFormat="1" ht="15.75">
      <c r="A1074" s="162"/>
    </row>
    <row r="1075" s="153" customFormat="1" ht="15.75">
      <c r="A1075" s="162"/>
    </row>
    <row r="1076" s="153" customFormat="1" ht="15.75">
      <c r="A1076" s="162"/>
    </row>
    <row r="1077" s="153" customFormat="1" ht="15.75">
      <c r="A1077" s="162"/>
    </row>
    <row r="1078" s="153" customFormat="1" ht="15.75">
      <c r="A1078" s="162"/>
    </row>
    <row r="1079" s="153" customFormat="1" ht="15.75">
      <c r="A1079" s="162"/>
    </row>
    <row r="1080" s="153" customFormat="1" ht="15.75">
      <c r="A1080" s="162"/>
    </row>
    <row r="1081" s="153" customFormat="1" ht="15.75">
      <c r="A1081" s="162"/>
    </row>
    <row r="1082" s="153" customFormat="1" ht="15.75">
      <c r="A1082" s="162"/>
    </row>
    <row r="1083" s="153" customFormat="1" ht="15.75">
      <c r="A1083" s="162"/>
    </row>
    <row r="1084" s="153" customFormat="1" ht="15.75">
      <c r="A1084" s="162"/>
    </row>
    <row r="1085" s="153" customFormat="1" ht="15.75">
      <c r="A1085" s="162"/>
    </row>
    <row r="1086" s="153" customFormat="1" ht="15.75">
      <c r="A1086" s="162"/>
    </row>
    <row r="1087" s="153" customFormat="1" ht="15.75">
      <c r="A1087" s="162"/>
    </row>
    <row r="1088" s="153" customFormat="1" ht="15.75">
      <c r="A1088" s="162"/>
    </row>
    <row r="1089" s="153" customFormat="1" ht="15.75">
      <c r="A1089" s="162"/>
    </row>
    <row r="1090" s="153" customFormat="1" ht="15.75">
      <c r="A1090" s="162"/>
    </row>
    <row r="1091" s="153" customFormat="1" ht="15.75">
      <c r="A1091" s="162"/>
    </row>
    <row r="1092" s="153" customFormat="1" ht="15.75">
      <c r="A1092" s="162"/>
    </row>
    <row r="1093" s="153" customFormat="1" ht="15.75">
      <c r="A1093" s="162"/>
    </row>
    <row r="1094" s="153" customFormat="1" ht="15.75">
      <c r="A1094" s="162"/>
    </row>
    <row r="1095" s="153" customFormat="1" ht="15.75">
      <c r="A1095" s="162"/>
    </row>
    <row r="1096" s="153" customFormat="1" ht="15.75">
      <c r="A1096" s="162"/>
    </row>
    <row r="1097" s="153" customFormat="1" ht="15.75">
      <c r="A1097" s="162"/>
    </row>
    <row r="1098" s="153" customFormat="1" ht="15.75">
      <c r="A1098" s="162"/>
    </row>
    <row r="1099" s="153" customFormat="1" ht="15.75">
      <c r="A1099" s="162"/>
    </row>
    <row r="1100" s="153" customFormat="1" ht="15.75">
      <c r="A1100" s="162"/>
    </row>
    <row r="1101" s="153" customFormat="1" ht="15.75">
      <c r="A1101" s="162"/>
    </row>
    <row r="1102" s="153" customFormat="1" ht="15.75">
      <c r="A1102" s="162"/>
    </row>
    <row r="1103" s="153" customFormat="1" ht="15.75">
      <c r="A1103" s="162"/>
    </row>
    <row r="1104" s="153" customFormat="1" ht="15.75">
      <c r="A1104" s="162"/>
    </row>
    <row r="1105" s="153" customFormat="1" ht="15.75">
      <c r="A1105" s="162"/>
    </row>
    <row r="1106" s="153" customFormat="1" ht="15.75">
      <c r="A1106" s="162"/>
    </row>
    <row r="1107" s="153" customFormat="1" ht="15.75">
      <c r="A1107" s="162"/>
    </row>
    <row r="1108" s="153" customFormat="1" ht="15.75">
      <c r="A1108" s="162"/>
    </row>
    <row r="1109" s="153" customFormat="1" ht="15.75">
      <c r="A1109" s="162"/>
    </row>
    <row r="1110" s="153" customFormat="1" ht="15.75">
      <c r="A1110" s="162"/>
    </row>
    <row r="1111" s="153" customFormat="1" ht="15.75">
      <c r="A1111" s="162"/>
    </row>
    <row r="1112" s="153" customFormat="1" ht="15.75">
      <c r="A1112" s="162"/>
    </row>
    <row r="1113" s="153" customFormat="1" ht="15.75">
      <c r="A1113" s="162"/>
    </row>
    <row r="1114" s="153" customFormat="1" ht="15.75">
      <c r="A1114" s="162"/>
    </row>
    <row r="1115" s="153" customFormat="1" ht="15.75">
      <c r="A1115" s="162"/>
    </row>
    <row r="1116" s="153" customFormat="1" ht="15.75">
      <c r="A1116" s="162"/>
    </row>
    <row r="1117" s="153" customFormat="1" ht="15.75">
      <c r="A1117" s="162"/>
    </row>
    <row r="1118" s="153" customFormat="1" ht="15.75">
      <c r="A1118" s="162"/>
    </row>
    <row r="1119" s="153" customFormat="1" ht="15.75">
      <c r="A1119" s="162"/>
    </row>
    <row r="1120" s="153" customFormat="1" ht="15.75">
      <c r="A1120" s="162"/>
    </row>
    <row r="1121" s="153" customFormat="1" ht="15.75">
      <c r="A1121" s="162"/>
    </row>
    <row r="1122" s="153" customFormat="1" ht="15.75">
      <c r="A1122" s="162"/>
    </row>
    <row r="1123" s="153" customFormat="1" ht="15.75">
      <c r="A1123" s="162"/>
    </row>
    <row r="1124" s="153" customFormat="1" ht="15.75">
      <c r="A1124" s="162"/>
    </row>
    <row r="1125" s="153" customFormat="1" ht="15.75">
      <c r="A1125" s="162"/>
    </row>
    <row r="1126" s="153" customFormat="1" ht="15.75">
      <c r="A1126" s="162"/>
    </row>
    <row r="1127" s="153" customFormat="1" ht="15.75">
      <c r="A1127" s="162"/>
    </row>
    <row r="1128" s="153" customFormat="1" ht="15.75">
      <c r="A1128" s="162"/>
    </row>
    <row r="1129" s="153" customFormat="1" ht="15.75">
      <c r="A1129" s="162"/>
    </row>
    <row r="1130" s="153" customFormat="1" ht="15.75">
      <c r="A1130" s="162"/>
    </row>
    <row r="1131" s="153" customFormat="1" ht="15.75">
      <c r="A1131" s="162"/>
    </row>
    <row r="1132" s="153" customFormat="1" ht="15.75">
      <c r="A1132" s="162"/>
    </row>
    <row r="1133" s="153" customFormat="1" ht="15.75">
      <c r="A1133" s="162"/>
    </row>
    <row r="1134" s="153" customFormat="1" ht="15.75">
      <c r="A1134" s="162"/>
    </row>
    <row r="1135" s="153" customFormat="1" ht="15.75">
      <c r="A1135" s="162"/>
    </row>
    <row r="1136" s="153" customFormat="1" ht="15.75">
      <c r="A1136" s="162"/>
    </row>
    <row r="1137" s="153" customFormat="1" ht="15.75">
      <c r="A1137" s="162"/>
    </row>
    <row r="1138" s="153" customFormat="1" ht="15.75">
      <c r="A1138" s="162"/>
    </row>
    <row r="1139" s="153" customFormat="1" ht="15.75">
      <c r="A1139" s="162"/>
    </row>
    <row r="1140" s="153" customFormat="1" ht="15.75">
      <c r="A1140" s="162"/>
    </row>
    <row r="1141" s="153" customFormat="1" ht="15.75">
      <c r="A1141" s="162"/>
    </row>
    <row r="1142" s="153" customFormat="1" ht="15.75">
      <c r="A1142" s="162"/>
    </row>
    <row r="1143" s="153" customFormat="1" ht="15.75">
      <c r="A1143" s="162"/>
    </row>
    <row r="1144" s="153" customFormat="1" ht="15.75">
      <c r="A1144" s="162"/>
    </row>
    <row r="1145" s="153" customFormat="1" ht="15.75">
      <c r="A1145" s="162"/>
    </row>
    <row r="1146" s="153" customFormat="1" ht="15.75">
      <c r="A1146" s="162"/>
    </row>
    <row r="1147" s="153" customFormat="1" ht="15.75">
      <c r="A1147" s="162"/>
    </row>
    <row r="1148" s="153" customFormat="1" ht="15.75">
      <c r="A1148" s="162"/>
    </row>
    <row r="1149" s="153" customFormat="1" ht="15.75">
      <c r="A1149" s="162"/>
    </row>
    <row r="1150" s="153" customFormat="1" ht="15.75">
      <c r="A1150" s="162"/>
    </row>
    <row r="1151" s="153" customFormat="1" ht="15.75">
      <c r="A1151" s="162"/>
    </row>
    <row r="1152" s="153" customFormat="1" ht="15.75">
      <c r="A1152" s="162"/>
    </row>
    <row r="1153" s="153" customFormat="1" ht="15.75">
      <c r="A1153" s="162"/>
    </row>
    <row r="1154" s="153" customFormat="1" ht="15.75">
      <c r="A1154" s="162"/>
    </row>
    <row r="1155" s="153" customFormat="1" ht="15.75">
      <c r="A1155" s="162"/>
    </row>
    <row r="1156" s="153" customFormat="1" ht="15.75">
      <c r="A1156" s="162"/>
    </row>
    <row r="1157" s="153" customFormat="1" ht="15.75">
      <c r="A1157" s="162"/>
    </row>
    <row r="1158" s="153" customFormat="1" ht="15.75">
      <c r="A1158" s="162"/>
    </row>
    <row r="1159" s="153" customFormat="1" ht="15.75">
      <c r="A1159" s="162"/>
    </row>
    <row r="1160" s="153" customFormat="1" ht="15.75">
      <c r="A1160" s="162"/>
    </row>
    <row r="1161" s="153" customFormat="1" ht="15.75">
      <c r="A1161" s="162"/>
    </row>
    <row r="1162" s="153" customFormat="1" ht="15.75">
      <c r="A1162" s="162"/>
    </row>
    <row r="1163" s="153" customFormat="1" ht="15.75">
      <c r="A1163" s="162"/>
    </row>
    <row r="1164" s="153" customFormat="1" ht="15.75">
      <c r="A1164" s="162"/>
    </row>
    <row r="1165" s="153" customFormat="1" ht="15.75">
      <c r="A1165" s="162"/>
    </row>
    <row r="1166" s="153" customFormat="1" ht="15.75">
      <c r="A1166" s="162"/>
    </row>
    <row r="1167" s="153" customFormat="1" ht="15.75">
      <c r="A1167" s="162"/>
    </row>
    <row r="1168" s="153" customFormat="1" ht="15.75">
      <c r="A1168" s="162"/>
    </row>
    <row r="1169" s="153" customFormat="1" ht="15.75">
      <c r="A1169" s="162"/>
    </row>
    <row r="1170" s="153" customFormat="1" ht="15.75">
      <c r="A1170" s="162"/>
    </row>
    <row r="1171" s="153" customFormat="1" ht="15.75">
      <c r="A1171" s="162"/>
    </row>
    <row r="1172" s="153" customFormat="1" ht="15.75">
      <c r="A1172" s="162"/>
    </row>
    <row r="1173" s="153" customFormat="1" ht="15.75">
      <c r="A1173" s="162"/>
    </row>
    <row r="1174" s="153" customFormat="1" ht="15.75">
      <c r="A1174" s="162"/>
    </row>
    <row r="1175" s="153" customFormat="1" ht="15.75">
      <c r="A1175" s="162"/>
    </row>
    <row r="1176" s="153" customFormat="1" ht="15.75">
      <c r="A1176" s="162"/>
    </row>
    <row r="1177" s="153" customFormat="1" ht="15.75">
      <c r="A1177" s="162"/>
    </row>
    <row r="1178" s="153" customFormat="1" ht="15.75">
      <c r="A1178" s="162"/>
    </row>
    <row r="1179" s="153" customFormat="1" ht="15.75">
      <c r="A1179" s="162"/>
    </row>
    <row r="1180" s="153" customFormat="1" ht="15.75">
      <c r="A1180" s="162"/>
    </row>
    <row r="1181" s="153" customFormat="1" ht="15.75">
      <c r="A1181" s="162"/>
    </row>
    <row r="1182" s="153" customFormat="1" ht="15.75">
      <c r="A1182" s="162"/>
    </row>
    <row r="1183" s="153" customFormat="1" ht="15.75">
      <c r="A1183" s="162"/>
    </row>
    <row r="1184" s="153" customFormat="1" ht="15.75">
      <c r="A1184" s="162"/>
    </row>
    <row r="1185" s="153" customFormat="1" ht="15.75">
      <c r="A1185" s="162"/>
    </row>
    <row r="1186" s="153" customFormat="1" ht="15.75">
      <c r="A1186" s="162"/>
    </row>
    <row r="1187" s="153" customFormat="1" ht="15.75">
      <c r="A1187" s="162"/>
    </row>
    <row r="1188" s="153" customFormat="1" ht="15.75">
      <c r="A1188" s="162"/>
    </row>
    <row r="1189" s="153" customFormat="1" ht="15.75">
      <c r="A1189" s="162"/>
    </row>
    <row r="1190" s="153" customFormat="1" ht="15.75">
      <c r="A1190" s="162"/>
    </row>
    <row r="1191" s="153" customFormat="1" ht="15.75">
      <c r="A1191" s="162"/>
    </row>
    <row r="1192" s="153" customFormat="1" ht="15.75">
      <c r="A1192" s="162"/>
    </row>
    <row r="1193" s="153" customFormat="1" ht="15.75">
      <c r="A1193" s="162"/>
    </row>
    <row r="1194" s="153" customFormat="1" ht="15.75">
      <c r="A1194" s="162"/>
    </row>
    <row r="1195" s="153" customFormat="1" ht="15.75">
      <c r="A1195" s="162"/>
    </row>
    <row r="1196" s="153" customFormat="1" ht="15.75">
      <c r="A1196" s="162"/>
    </row>
    <row r="1197" s="153" customFormat="1" ht="15.75">
      <c r="A1197" s="162"/>
    </row>
    <row r="1198" s="153" customFormat="1" ht="15.75">
      <c r="A1198" s="162"/>
    </row>
    <row r="1199" s="153" customFormat="1" ht="15.75">
      <c r="A1199" s="162"/>
    </row>
    <row r="1200" s="153" customFormat="1" ht="15.75">
      <c r="A1200" s="162"/>
    </row>
    <row r="1201" s="153" customFormat="1" ht="15.75">
      <c r="A1201" s="162"/>
    </row>
    <row r="1202" s="153" customFormat="1" ht="15.75">
      <c r="A1202" s="162"/>
    </row>
    <row r="1203" s="153" customFormat="1" ht="15.75">
      <c r="A1203" s="162"/>
    </row>
    <row r="1204" s="153" customFormat="1" ht="15.75">
      <c r="A1204" s="162"/>
    </row>
    <row r="1205" s="153" customFormat="1" ht="15.75">
      <c r="A1205" s="162"/>
    </row>
    <row r="1206" s="153" customFormat="1" ht="15.75">
      <c r="A1206" s="162"/>
    </row>
    <row r="1207" s="153" customFormat="1" ht="15.75">
      <c r="A1207" s="162"/>
    </row>
    <row r="1208" s="153" customFormat="1" ht="15.75">
      <c r="A1208" s="162"/>
    </row>
    <row r="1209" s="153" customFormat="1" ht="15.75">
      <c r="A1209" s="162"/>
    </row>
    <row r="1210" s="153" customFormat="1" ht="15.75">
      <c r="A1210" s="162"/>
    </row>
    <row r="1211" s="153" customFormat="1" ht="15.75">
      <c r="A1211" s="162"/>
    </row>
    <row r="1212" s="153" customFormat="1" ht="15.75">
      <c r="A1212" s="162"/>
    </row>
    <row r="1213" s="153" customFormat="1" ht="15.75">
      <c r="A1213" s="162"/>
    </row>
    <row r="1214" s="153" customFormat="1" ht="15.75">
      <c r="A1214" s="162"/>
    </row>
    <row r="1215" s="153" customFormat="1" ht="15.75">
      <c r="A1215" s="162"/>
    </row>
    <row r="1216" s="153" customFormat="1" ht="15.75">
      <c r="A1216" s="162"/>
    </row>
    <row r="1217" s="153" customFormat="1" ht="15.75">
      <c r="A1217" s="162"/>
    </row>
    <row r="1218" s="153" customFormat="1" ht="15.75">
      <c r="A1218" s="162"/>
    </row>
    <row r="1219" s="153" customFormat="1" ht="15.75">
      <c r="A1219" s="162"/>
    </row>
    <row r="1220" s="153" customFormat="1" ht="15.75">
      <c r="A1220" s="162"/>
    </row>
    <row r="1221" s="153" customFormat="1" ht="15.75">
      <c r="A1221" s="162"/>
    </row>
    <row r="1222" s="153" customFormat="1" ht="15.75">
      <c r="A1222" s="162"/>
    </row>
    <row r="1223" s="153" customFormat="1" ht="15.75">
      <c r="A1223" s="162"/>
    </row>
    <row r="1224" s="153" customFormat="1" ht="15.75">
      <c r="A1224" s="162"/>
    </row>
    <row r="1225" s="153" customFormat="1" ht="15.75">
      <c r="A1225" s="162"/>
    </row>
    <row r="1226" s="153" customFormat="1" ht="15.75">
      <c r="A1226" s="162"/>
    </row>
    <row r="1227" s="153" customFormat="1" ht="15.75">
      <c r="A1227" s="162"/>
    </row>
    <row r="1228" s="153" customFormat="1" ht="15.75">
      <c r="A1228" s="162"/>
    </row>
    <row r="1229" s="153" customFormat="1" ht="15.75">
      <c r="A1229" s="162"/>
    </row>
    <row r="1230" s="153" customFormat="1" ht="15.75">
      <c r="A1230" s="162"/>
    </row>
    <row r="1231" s="153" customFormat="1" ht="15.75">
      <c r="A1231" s="162"/>
    </row>
    <row r="1232" s="153" customFormat="1" ht="15.75">
      <c r="A1232" s="162"/>
    </row>
    <row r="1233" s="153" customFormat="1" ht="15.75">
      <c r="A1233" s="162"/>
    </row>
    <row r="1234" s="153" customFormat="1" ht="15.75">
      <c r="A1234" s="162"/>
    </row>
    <row r="1235" s="153" customFormat="1" ht="15.75">
      <c r="A1235" s="162"/>
    </row>
    <row r="1236" s="153" customFormat="1" ht="15.75">
      <c r="A1236" s="162"/>
    </row>
    <row r="1237" s="153" customFormat="1" ht="15.75">
      <c r="A1237" s="162"/>
    </row>
    <row r="1238" s="153" customFormat="1" ht="15.75">
      <c r="A1238" s="162"/>
    </row>
    <row r="1239" s="153" customFormat="1" ht="15.75">
      <c r="A1239" s="162"/>
    </row>
    <row r="1240" s="153" customFormat="1" ht="15.75">
      <c r="A1240" s="162"/>
    </row>
    <row r="1241" s="153" customFormat="1" ht="15.75">
      <c r="A1241" s="162"/>
    </row>
    <row r="1242" s="153" customFormat="1" ht="15.75">
      <c r="A1242" s="162"/>
    </row>
    <row r="1243" s="153" customFormat="1" ht="15.75">
      <c r="A1243" s="162"/>
    </row>
    <row r="1244" s="153" customFormat="1" ht="15.75">
      <c r="A1244" s="162"/>
    </row>
    <row r="1245" s="153" customFormat="1" ht="15.75">
      <c r="A1245" s="162"/>
    </row>
    <row r="1246" s="153" customFormat="1" ht="15.75">
      <c r="A1246" s="162"/>
    </row>
    <row r="1247" s="153" customFormat="1" ht="15.75">
      <c r="A1247" s="162"/>
    </row>
    <row r="1248" s="153" customFormat="1" ht="15.75">
      <c r="A1248" s="162"/>
    </row>
    <row r="1249" s="153" customFormat="1" ht="15.75">
      <c r="A1249" s="162"/>
    </row>
    <row r="1250" s="153" customFormat="1" ht="15.75">
      <c r="A1250" s="162"/>
    </row>
    <row r="1251" s="153" customFormat="1" ht="15.75">
      <c r="A1251" s="162"/>
    </row>
    <row r="1252" s="153" customFormat="1" ht="15.75">
      <c r="A1252" s="162"/>
    </row>
    <row r="1253" s="153" customFormat="1" ht="15.75">
      <c r="A1253" s="162"/>
    </row>
    <row r="1254" s="153" customFormat="1" ht="15.75">
      <c r="A1254" s="162"/>
    </row>
    <row r="1255" s="153" customFormat="1" ht="15.75">
      <c r="A1255" s="162"/>
    </row>
    <row r="1256" s="153" customFormat="1" ht="15.75">
      <c r="A1256" s="162"/>
    </row>
    <row r="1257" s="153" customFormat="1" ht="15.75">
      <c r="A1257" s="162"/>
    </row>
    <row r="1258" s="153" customFormat="1" ht="15.75">
      <c r="A1258" s="162"/>
    </row>
    <row r="1259" s="153" customFormat="1" ht="15.75">
      <c r="A1259" s="162"/>
    </row>
    <row r="1260" s="153" customFormat="1" ht="15.75">
      <c r="A1260" s="162"/>
    </row>
    <row r="1261" s="153" customFormat="1" ht="15.75">
      <c r="A1261" s="162"/>
    </row>
    <row r="1262" s="153" customFormat="1" ht="15.75">
      <c r="A1262" s="162"/>
    </row>
    <row r="1263" s="153" customFormat="1" ht="15.75">
      <c r="A1263" s="162"/>
    </row>
    <row r="1264" s="153" customFormat="1" ht="15.75">
      <c r="A1264" s="162"/>
    </row>
    <row r="1265" s="153" customFormat="1" ht="15.75">
      <c r="A1265" s="162"/>
    </row>
    <row r="1266" s="153" customFormat="1" ht="15.75">
      <c r="A1266" s="162"/>
    </row>
    <row r="1267" s="153" customFormat="1" ht="15.75">
      <c r="A1267" s="162"/>
    </row>
    <row r="1268" s="153" customFormat="1" ht="15.75">
      <c r="A1268" s="162"/>
    </row>
    <row r="1269" s="153" customFormat="1" ht="15.75">
      <c r="A1269" s="162"/>
    </row>
    <row r="1270" s="153" customFormat="1" ht="15.75">
      <c r="A1270" s="162"/>
    </row>
    <row r="1271" s="153" customFormat="1" ht="15.75">
      <c r="A1271" s="162"/>
    </row>
    <row r="1272" s="153" customFormat="1" ht="15.75">
      <c r="A1272" s="162"/>
    </row>
    <row r="1273" s="153" customFormat="1" ht="15.75">
      <c r="A1273" s="162"/>
    </row>
    <row r="1274" s="153" customFormat="1" ht="15.75">
      <c r="A1274" s="162"/>
    </row>
    <row r="1275" s="153" customFormat="1" ht="15.75">
      <c r="A1275" s="162"/>
    </row>
    <row r="1276" s="153" customFormat="1" ht="15.75">
      <c r="A1276" s="162"/>
    </row>
    <row r="1277" s="153" customFormat="1" ht="15.75">
      <c r="A1277" s="162"/>
    </row>
    <row r="1278" s="153" customFormat="1" ht="15.75">
      <c r="A1278" s="162"/>
    </row>
    <row r="1279" s="153" customFormat="1" ht="15.75">
      <c r="A1279" s="162"/>
    </row>
    <row r="1280" s="153" customFormat="1" ht="15.75">
      <c r="A1280" s="162"/>
    </row>
    <row r="1281" s="153" customFormat="1" ht="15.75">
      <c r="A1281" s="162"/>
    </row>
    <row r="1282" s="153" customFormat="1" ht="15.75">
      <c r="A1282" s="162"/>
    </row>
    <row r="1283" s="153" customFormat="1" ht="15.75">
      <c r="A1283" s="162"/>
    </row>
    <row r="1284" s="153" customFormat="1" ht="15.75">
      <c r="A1284" s="162"/>
    </row>
    <row r="1285" s="153" customFormat="1" ht="15.75">
      <c r="A1285" s="162"/>
    </row>
    <row r="1286" s="153" customFormat="1" ht="15.75">
      <c r="A1286" s="162"/>
    </row>
    <row r="1287" s="153" customFormat="1" ht="15.75">
      <c r="A1287" s="162"/>
    </row>
    <row r="1288" s="153" customFormat="1" ht="15.75">
      <c r="A1288" s="162"/>
    </row>
    <row r="1289" s="153" customFormat="1" ht="15.75">
      <c r="A1289" s="162"/>
    </row>
    <row r="1290" s="153" customFormat="1" ht="15.75">
      <c r="A1290" s="162"/>
    </row>
    <row r="1291" s="153" customFormat="1" ht="15.75">
      <c r="A1291" s="162"/>
    </row>
    <row r="1292" s="153" customFormat="1" ht="15.75">
      <c r="A1292" s="162"/>
    </row>
    <row r="1293" s="153" customFormat="1" ht="15.75">
      <c r="A1293" s="162"/>
    </row>
    <row r="1294" s="153" customFormat="1" ht="15.75">
      <c r="A1294" s="162"/>
    </row>
    <row r="1295" s="153" customFormat="1" ht="15.75">
      <c r="A1295" s="162"/>
    </row>
    <row r="1296" s="153" customFormat="1" ht="15.75">
      <c r="A1296" s="162"/>
    </row>
    <row r="1297" s="153" customFormat="1" ht="15.75">
      <c r="A1297" s="162"/>
    </row>
    <row r="1298" s="153" customFormat="1" ht="15.75">
      <c r="A1298" s="162"/>
    </row>
    <row r="1299" s="153" customFormat="1" ht="15.75">
      <c r="A1299" s="162"/>
    </row>
    <row r="1300" s="153" customFormat="1" ht="15.75">
      <c r="A1300" s="162"/>
    </row>
    <row r="1301" s="153" customFormat="1" ht="15.75">
      <c r="A1301" s="162"/>
    </row>
    <row r="1302" s="153" customFormat="1" ht="15.75">
      <c r="A1302" s="162"/>
    </row>
    <row r="1303" s="153" customFormat="1" ht="15.75">
      <c r="A1303" s="162"/>
    </row>
    <row r="1304" s="153" customFormat="1" ht="15.75">
      <c r="A1304" s="162"/>
    </row>
    <row r="1305" s="153" customFormat="1" ht="15.75">
      <c r="A1305" s="162"/>
    </row>
    <row r="1306" s="153" customFormat="1" ht="15.75">
      <c r="A1306" s="162"/>
    </row>
    <row r="1307" s="153" customFormat="1" ht="15.75">
      <c r="A1307" s="162"/>
    </row>
    <row r="1308" s="153" customFormat="1" ht="15.75">
      <c r="A1308" s="162"/>
    </row>
    <row r="1309" s="153" customFormat="1" ht="15.75">
      <c r="A1309" s="162"/>
    </row>
    <row r="1310" s="153" customFormat="1" ht="15.75">
      <c r="A1310" s="162"/>
    </row>
    <row r="1311" s="153" customFormat="1" ht="15.75">
      <c r="A1311" s="162"/>
    </row>
    <row r="1312" s="153" customFormat="1" ht="15.75">
      <c r="A1312" s="162"/>
    </row>
    <row r="1313" s="153" customFormat="1" ht="15.75">
      <c r="A1313" s="162"/>
    </row>
    <row r="1314" s="153" customFormat="1" ht="15.75">
      <c r="A1314" s="162"/>
    </row>
    <row r="1315" s="153" customFormat="1" ht="15.75">
      <c r="A1315" s="162"/>
    </row>
    <row r="1316" s="153" customFormat="1" ht="15.75">
      <c r="A1316" s="162"/>
    </row>
    <row r="1317" s="153" customFormat="1" ht="15.75">
      <c r="A1317" s="162"/>
    </row>
    <row r="1318" s="153" customFormat="1" ht="15.75">
      <c r="A1318" s="162"/>
    </row>
    <row r="1319" s="153" customFormat="1" ht="15.75">
      <c r="A1319" s="162"/>
    </row>
    <row r="1320" s="153" customFormat="1" ht="15.75">
      <c r="A1320" s="162"/>
    </row>
    <row r="1321" s="153" customFormat="1" ht="15.75">
      <c r="A1321" s="162"/>
    </row>
    <row r="1322" s="153" customFormat="1" ht="15.75">
      <c r="A1322" s="162"/>
    </row>
    <row r="1323" s="153" customFormat="1" ht="15.75">
      <c r="A1323" s="162"/>
    </row>
    <row r="1324" s="153" customFormat="1" ht="15.75">
      <c r="A1324" s="162"/>
    </row>
    <row r="1325" s="153" customFormat="1" ht="15.75">
      <c r="A1325" s="162"/>
    </row>
    <row r="1326" s="153" customFormat="1" ht="15.75">
      <c r="A1326" s="162"/>
    </row>
    <row r="1327" s="153" customFormat="1" ht="15.75">
      <c r="A1327" s="162"/>
    </row>
    <row r="1328" s="153" customFormat="1" ht="15.75">
      <c r="A1328" s="162"/>
    </row>
    <row r="1329" s="153" customFormat="1" ht="15.75">
      <c r="A1329" s="162"/>
    </row>
    <row r="1330" s="153" customFormat="1" ht="15.75">
      <c r="A1330" s="162"/>
    </row>
    <row r="1331" s="153" customFormat="1" ht="15.75">
      <c r="A1331" s="162"/>
    </row>
    <row r="1332" s="153" customFormat="1" ht="15.75">
      <c r="A1332" s="162"/>
    </row>
    <row r="1333" s="153" customFormat="1" ht="15.75">
      <c r="A1333" s="162"/>
    </row>
    <row r="1334" s="153" customFormat="1" ht="15.75">
      <c r="A1334" s="162"/>
    </row>
    <row r="1335" s="153" customFormat="1" ht="15.75">
      <c r="A1335" s="162"/>
    </row>
    <row r="1336" s="153" customFormat="1" ht="15.75">
      <c r="A1336" s="162"/>
    </row>
    <row r="1337" s="153" customFormat="1" ht="15.75">
      <c r="A1337" s="162"/>
    </row>
    <row r="1338" s="153" customFormat="1" ht="15.75">
      <c r="A1338" s="162"/>
    </row>
    <row r="1339" s="153" customFormat="1" ht="15.75">
      <c r="A1339" s="162"/>
    </row>
    <row r="1340" s="153" customFormat="1" ht="15.75">
      <c r="A1340" s="162"/>
    </row>
    <row r="1341" s="153" customFormat="1" ht="15.75">
      <c r="A1341" s="162"/>
    </row>
    <row r="1342" s="153" customFormat="1" ht="15.75">
      <c r="A1342" s="162"/>
    </row>
    <row r="1343" s="153" customFormat="1" ht="15.75">
      <c r="A1343" s="162"/>
    </row>
    <row r="1344" s="153" customFormat="1" ht="15.75">
      <c r="A1344" s="162"/>
    </row>
    <row r="1345" s="153" customFormat="1" ht="15.75">
      <c r="A1345" s="162"/>
    </row>
    <row r="1346" s="153" customFormat="1" ht="15.75">
      <c r="A1346" s="162"/>
    </row>
    <row r="1347" s="153" customFormat="1" ht="15.75">
      <c r="A1347" s="162"/>
    </row>
    <row r="1348" s="153" customFormat="1" ht="15.75">
      <c r="A1348" s="162"/>
    </row>
    <row r="1349" s="153" customFormat="1" ht="15.75">
      <c r="A1349" s="162"/>
    </row>
    <row r="1350" s="153" customFormat="1" ht="15.75">
      <c r="A1350" s="162"/>
    </row>
    <row r="1351" s="153" customFormat="1" ht="15.75">
      <c r="A1351" s="162"/>
    </row>
    <row r="1352" s="153" customFormat="1" ht="15.75">
      <c r="A1352" s="162"/>
    </row>
    <row r="1353" s="153" customFormat="1" ht="15.75">
      <c r="A1353" s="162"/>
    </row>
    <row r="1354" s="153" customFormat="1" ht="15.75">
      <c r="A1354" s="162"/>
    </row>
    <row r="1355" s="153" customFormat="1" ht="15.75">
      <c r="A1355" s="162"/>
    </row>
    <row r="1356" s="153" customFormat="1" ht="15.75">
      <c r="A1356" s="162"/>
    </row>
    <row r="1357" s="153" customFormat="1" ht="15.75">
      <c r="A1357" s="162"/>
    </row>
    <row r="1358" s="153" customFormat="1" ht="15.75">
      <c r="A1358" s="162"/>
    </row>
    <row r="1359" s="153" customFormat="1" ht="15.75">
      <c r="A1359" s="162"/>
    </row>
    <row r="1360" s="153" customFormat="1" ht="15.75">
      <c r="A1360" s="162"/>
    </row>
    <row r="1361" s="153" customFormat="1" ht="15.75">
      <c r="A1361" s="162"/>
    </row>
    <row r="1362" s="153" customFormat="1" ht="15.75">
      <c r="A1362" s="162"/>
    </row>
    <row r="1363" s="153" customFormat="1" ht="15.75">
      <c r="A1363" s="162"/>
    </row>
    <row r="1364" s="153" customFormat="1" ht="15.75">
      <c r="A1364" s="162"/>
    </row>
    <row r="1365" s="153" customFormat="1" ht="15.75">
      <c r="A1365" s="162"/>
    </row>
    <row r="1366" s="153" customFormat="1" ht="15.75">
      <c r="A1366" s="162"/>
    </row>
    <row r="1367" s="153" customFormat="1" ht="15.75">
      <c r="A1367" s="162"/>
    </row>
    <row r="1368" s="153" customFormat="1" ht="15.75">
      <c r="A1368" s="162"/>
    </row>
    <row r="1369" s="153" customFormat="1" ht="15.75">
      <c r="A1369" s="162"/>
    </row>
    <row r="1370" s="153" customFormat="1" ht="15.75">
      <c r="A1370" s="162"/>
    </row>
    <row r="1371" s="153" customFormat="1" ht="15.75">
      <c r="A1371" s="162"/>
    </row>
    <row r="1372" s="153" customFormat="1" ht="15.75">
      <c r="A1372" s="162"/>
    </row>
    <row r="1373" s="153" customFormat="1" ht="15.75">
      <c r="A1373" s="162"/>
    </row>
    <row r="1374" s="153" customFormat="1" ht="15.75">
      <c r="A1374" s="162"/>
    </row>
    <row r="1375" s="153" customFormat="1" ht="15.75">
      <c r="A1375" s="162"/>
    </row>
    <row r="1376" s="153" customFormat="1" ht="15.75">
      <c r="A1376" s="162"/>
    </row>
    <row r="1377" s="153" customFormat="1" ht="15.75">
      <c r="A1377" s="162"/>
    </row>
    <row r="1378" s="153" customFormat="1" ht="15.75">
      <c r="A1378" s="162"/>
    </row>
    <row r="1379" s="153" customFormat="1" ht="15.75">
      <c r="A1379" s="162"/>
    </row>
    <row r="1380" s="153" customFormat="1" ht="15.75">
      <c r="A1380" s="162"/>
    </row>
    <row r="1381" s="153" customFormat="1" ht="15.75">
      <c r="A1381" s="162"/>
    </row>
    <row r="1382" s="153" customFormat="1" ht="15.75">
      <c r="A1382" s="162"/>
    </row>
    <row r="1383" s="153" customFormat="1" ht="15.75">
      <c r="A1383" s="162"/>
    </row>
    <row r="1384" s="153" customFormat="1" ht="15.75">
      <c r="A1384" s="162"/>
    </row>
    <row r="1385" s="153" customFormat="1" ht="15.75">
      <c r="A1385" s="162"/>
    </row>
    <row r="1386" s="153" customFormat="1" ht="15.75">
      <c r="A1386" s="162"/>
    </row>
    <row r="1387" s="153" customFormat="1" ht="15.75">
      <c r="A1387" s="162"/>
    </row>
    <row r="1388" s="153" customFormat="1" ht="15.75">
      <c r="A1388" s="162"/>
    </row>
    <row r="1389" s="153" customFormat="1" ht="15.75">
      <c r="A1389" s="162"/>
    </row>
    <row r="1390" s="153" customFormat="1" ht="15.75">
      <c r="A1390" s="162"/>
    </row>
    <row r="1391" s="153" customFormat="1" ht="15.75">
      <c r="A1391" s="162"/>
    </row>
    <row r="1392" s="153" customFormat="1" ht="15.75">
      <c r="A1392" s="162"/>
    </row>
    <row r="1393" s="153" customFormat="1" ht="15.75">
      <c r="A1393" s="162"/>
    </row>
    <row r="1394" s="153" customFormat="1" ht="15.75">
      <c r="A1394" s="162"/>
    </row>
    <row r="1395" s="153" customFormat="1" ht="15.75">
      <c r="A1395" s="162"/>
    </row>
    <row r="1396" s="153" customFormat="1" ht="15.75">
      <c r="A1396" s="162"/>
    </row>
    <row r="1397" s="153" customFormat="1" ht="15.75">
      <c r="A1397" s="162"/>
    </row>
    <row r="1398" s="153" customFormat="1" ht="15.75">
      <c r="A1398" s="162"/>
    </row>
    <row r="1399" s="153" customFormat="1" ht="15.75">
      <c r="A1399" s="162"/>
    </row>
    <row r="1400" s="153" customFormat="1" ht="15.75">
      <c r="A1400" s="162"/>
    </row>
    <row r="1401" s="153" customFormat="1" ht="15.75">
      <c r="A1401" s="162"/>
    </row>
    <row r="1402" s="153" customFormat="1" ht="15.75">
      <c r="A1402" s="162"/>
    </row>
    <row r="1403" s="153" customFormat="1" ht="15.75">
      <c r="A1403" s="162"/>
    </row>
    <row r="1404" s="153" customFormat="1" ht="15.75">
      <c r="A1404" s="162"/>
    </row>
    <row r="1405" s="153" customFormat="1" ht="15.75">
      <c r="A1405" s="162"/>
    </row>
    <row r="1406" s="153" customFormat="1" ht="15.75">
      <c r="A1406" s="162"/>
    </row>
    <row r="1407" s="153" customFormat="1" ht="15.75">
      <c r="A1407" s="162"/>
    </row>
    <row r="1408" s="153" customFormat="1" ht="15.75">
      <c r="A1408" s="162"/>
    </row>
    <row r="1409" s="153" customFormat="1" ht="15.75">
      <c r="A1409" s="162"/>
    </row>
    <row r="1410" s="153" customFormat="1" ht="15.75">
      <c r="A1410" s="162"/>
    </row>
    <row r="1411" s="153" customFormat="1" ht="15.75">
      <c r="A1411" s="162"/>
    </row>
    <row r="1412" s="153" customFormat="1" ht="15.75">
      <c r="A1412" s="162"/>
    </row>
    <row r="1413" s="153" customFormat="1" ht="15.75">
      <c r="A1413" s="162"/>
    </row>
    <row r="1414" s="153" customFormat="1" ht="15.75">
      <c r="A1414" s="162"/>
    </row>
    <row r="1415" s="153" customFormat="1" ht="15.75">
      <c r="A1415" s="162"/>
    </row>
    <row r="1416" s="153" customFormat="1" ht="15.75">
      <c r="A1416" s="162"/>
    </row>
    <row r="1417" s="153" customFormat="1" ht="15.75">
      <c r="A1417" s="162"/>
    </row>
    <row r="1418" s="153" customFormat="1" ht="15.75">
      <c r="A1418" s="162"/>
    </row>
    <row r="1419" s="153" customFormat="1" ht="15.75">
      <c r="A1419" s="162"/>
    </row>
    <row r="1420" s="153" customFormat="1" ht="15.75">
      <c r="A1420" s="162"/>
    </row>
    <row r="1421" s="153" customFormat="1" ht="15.75">
      <c r="A1421" s="162"/>
    </row>
    <row r="1422" s="153" customFormat="1" ht="15.75">
      <c r="A1422" s="162"/>
    </row>
    <row r="1423" s="153" customFormat="1" ht="15.75">
      <c r="A1423" s="162"/>
    </row>
    <row r="1424" s="153" customFormat="1" ht="15.75">
      <c r="A1424" s="162"/>
    </row>
    <row r="1425" s="153" customFormat="1" ht="15.75">
      <c r="A1425" s="162"/>
    </row>
    <row r="1426" s="153" customFormat="1" ht="15.75">
      <c r="A1426" s="162"/>
    </row>
    <row r="1427" s="153" customFormat="1" ht="15.75">
      <c r="A1427" s="162"/>
    </row>
    <row r="1428" s="153" customFormat="1" ht="15.75">
      <c r="A1428" s="162"/>
    </row>
    <row r="1429" s="153" customFormat="1" ht="15.75">
      <c r="A1429" s="162"/>
    </row>
    <row r="1430" s="153" customFormat="1" ht="15.75">
      <c r="A1430" s="162"/>
    </row>
    <row r="1431" s="153" customFormat="1" ht="15.75">
      <c r="A1431" s="162"/>
    </row>
    <row r="1432" s="153" customFormat="1" ht="15.75">
      <c r="A1432" s="162"/>
    </row>
    <row r="1433" s="153" customFormat="1" ht="15.75">
      <c r="A1433" s="162"/>
    </row>
    <row r="1434" s="153" customFormat="1" ht="15.75">
      <c r="A1434" s="162"/>
    </row>
    <row r="1435" s="153" customFormat="1" ht="15.75">
      <c r="A1435" s="162"/>
    </row>
    <row r="1436" s="153" customFormat="1" ht="15.75">
      <c r="A1436" s="162"/>
    </row>
    <row r="1437" s="153" customFormat="1" ht="15.75">
      <c r="A1437" s="162"/>
    </row>
    <row r="1438" s="153" customFormat="1" ht="15.75">
      <c r="A1438" s="162"/>
    </row>
    <row r="1439" s="153" customFormat="1" ht="15.75">
      <c r="A1439" s="162"/>
    </row>
    <row r="1440" s="153" customFormat="1" ht="15.75">
      <c r="A1440" s="162"/>
    </row>
    <row r="1441" s="153" customFormat="1" ht="15.75">
      <c r="A1441" s="162"/>
    </row>
    <row r="1442" s="153" customFormat="1" ht="15.75">
      <c r="A1442" s="162"/>
    </row>
    <row r="1443" s="153" customFormat="1" ht="15.75">
      <c r="A1443" s="162"/>
    </row>
    <row r="1444" s="153" customFormat="1" ht="15.75">
      <c r="A1444" s="162"/>
    </row>
    <row r="1445" s="153" customFormat="1" ht="15.75">
      <c r="A1445" s="162"/>
    </row>
    <row r="1446" s="153" customFormat="1" ht="15.75">
      <c r="A1446" s="162"/>
    </row>
    <row r="1447" s="153" customFormat="1" ht="15.75">
      <c r="A1447" s="162"/>
    </row>
    <row r="1448" s="153" customFormat="1" ht="15.75">
      <c r="A1448" s="162"/>
    </row>
    <row r="1449" s="153" customFormat="1" ht="15.75">
      <c r="A1449" s="162"/>
    </row>
    <row r="1450" s="153" customFormat="1" ht="15.75">
      <c r="A1450" s="162"/>
    </row>
    <row r="1451" s="153" customFormat="1" ht="15.75">
      <c r="A1451" s="162"/>
    </row>
    <row r="1452" s="153" customFormat="1" ht="15.75">
      <c r="A1452" s="162"/>
    </row>
    <row r="1453" s="153" customFormat="1" ht="15.75">
      <c r="A1453" s="162"/>
    </row>
    <row r="1454" s="153" customFormat="1" ht="15.75">
      <c r="A1454" s="162"/>
    </row>
    <row r="1455" s="153" customFormat="1" ht="15.75">
      <c r="A1455" s="162"/>
    </row>
    <row r="1456" s="153" customFormat="1" ht="15.75">
      <c r="A1456" s="162"/>
    </row>
    <row r="1457" s="153" customFormat="1" ht="15.75">
      <c r="A1457" s="162"/>
    </row>
    <row r="1458" s="153" customFormat="1" ht="15.75">
      <c r="A1458" s="162"/>
    </row>
    <row r="1459" s="153" customFormat="1" ht="15.75">
      <c r="A1459" s="162"/>
    </row>
    <row r="1460" s="153" customFormat="1" ht="15.75">
      <c r="A1460" s="162"/>
    </row>
    <row r="1461" s="153" customFormat="1" ht="15.75">
      <c r="A1461" s="162"/>
    </row>
    <row r="1462" s="153" customFormat="1" ht="15.75">
      <c r="A1462" s="162"/>
    </row>
    <row r="1463" s="153" customFormat="1" ht="15.75">
      <c r="A1463" s="162"/>
    </row>
    <row r="1464" s="153" customFormat="1" ht="15.75">
      <c r="A1464" s="162"/>
    </row>
    <row r="1465" s="153" customFormat="1" ht="15.75">
      <c r="A1465" s="162"/>
    </row>
    <row r="1466" s="153" customFormat="1" ht="15.75">
      <c r="A1466" s="162"/>
    </row>
    <row r="1467" s="153" customFormat="1" ht="15.75">
      <c r="A1467" s="162"/>
    </row>
    <row r="1468" s="153" customFormat="1" ht="15.75">
      <c r="A1468" s="162"/>
    </row>
    <row r="1469" s="153" customFormat="1" ht="15.75">
      <c r="A1469" s="162"/>
    </row>
    <row r="1470" s="153" customFormat="1" ht="15.75">
      <c r="A1470" s="162"/>
    </row>
    <row r="1471" s="153" customFormat="1" ht="15.75">
      <c r="A1471" s="162"/>
    </row>
    <row r="1472" s="153" customFormat="1" ht="15.75">
      <c r="A1472" s="162"/>
    </row>
    <row r="1473" s="153" customFormat="1" ht="15.75">
      <c r="A1473" s="162"/>
    </row>
    <row r="1474" s="153" customFormat="1" ht="15.75">
      <c r="A1474" s="162"/>
    </row>
    <row r="1475" s="153" customFormat="1" ht="15.75">
      <c r="A1475" s="162"/>
    </row>
    <row r="1476" s="153" customFormat="1" ht="15.75">
      <c r="A1476" s="162"/>
    </row>
    <row r="1477" s="153" customFormat="1" ht="15.75">
      <c r="A1477" s="162"/>
    </row>
    <row r="1478" s="153" customFormat="1" ht="15.75">
      <c r="A1478" s="162"/>
    </row>
    <row r="1479" s="153" customFormat="1" ht="15.75">
      <c r="A1479" s="162"/>
    </row>
    <row r="1480" s="153" customFormat="1" ht="15.75">
      <c r="A1480" s="162"/>
    </row>
    <row r="1481" s="153" customFormat="1" ht="15.75">
      <c r="A1481" s="162"/>
    </row>
    <row r="1482" s="153" customFormat="1" ht="15.75">
      <c r="A1482" s="162"/>
    </row>
    <row r="1483" s="153" customFormat="1" ht="15.75">
      <c r="A1483" s="162"/>
    </row>
    <row r="1484" s="153" customFormat="1" ht="15.75">
      <c r="A1484" s="162"/>
    </row>
    <row r="1485" s="153" customFormat="1" ht="15.75">
      <c r="A1485" s="162"/>
    </row>
    <row r="1486" s="153" customFormat="1" ht="15.75">
      <c r="A1486" s="162"/>
    </row>
    <row r="1487" s="153" customFormat="1" ht="15.75">
      <c r="A1487" s="162"/>
    </row>
    <row r="1488" s="153" customFormat="1" ht="15.75">
      <c r="A1488" s="162"/>
    </row>
    <row r="1489" s="153" customFormat="1" ht="15.75">
      <c r="A1489" s="162"/>
    </row>
    <row r="1490" s="153" customFormat="1" ht="15.75">
      <c r="A1490" s="162"/>
    </row>
    <row r="1491" s="153" customFormat="1" ht="15.75">
      <c r="A1491" s="162"/>
    </row>
    <row r="1492" s="153" customFormat="1" ht="15.75">
      <c r="A1492" s="162"/>
    </row>
    <row r="1493" s="153" customFormat="1" ht="15.75">
      <c r="A1493" s="162"/>
    </row>
    <row r="1494" s="153" customFormat="1" ht="15.75">
      <c r="A1494" s="162"/>
    </row>
    <row r="1495" s="153" customFormat="1" ht="15.75">
      <c r="A1495" s="162"/>
    </row>
    <row r="1496" s="153" customFormat="1" ht="15.75">
      <c r="A1496" s="162"/>
    </row>
    <row r="1497" s="153" customFormat="1" ht="15.75">
      <c r="A1497" s="162"/>
    </row>
    <row r="1498" s="153" customFormat="1" ht="15.75">
      <c r="A1498" s="162"/>
    </row>
    <row r="1499" s="153" customFormat="1" ht="15.75">
      <c r="A1499" s="162"/>
    </row>
    <row r="1500" s="153" customFormat="1" ht="15.75">
      <c r="A1500" s="162"/>
    </row>
    <row r="1501" s="153" customFormat="1" ht="15.75">
      <c r="A1501" s="162"/>
    </row>
    <row r="1502" s="153" customFormat="1" ht="15.75">
      <c r="A1502" s="162"/>
    </row>
    <row r="1503" s="153" customFormat="1" ht="15.75">
      <c r="A1503" s="162"/>
    </row>
    <row r="1504" s="153" customFormat="1" ht="15.75">
      <c r="A1504" s="162"/>
    </row>
    <row r="1505" s="153" customFormat="1" ht="15.75">
      <c r="A1505" s="162"/>
    </row>
    <row r="1506" s="153" customFormat="1" ht="15.75">
      <c r="A1506" s="162"/>
    </row>
    <row r="1507" s="153" customFormat="1" ht="15.75">
      <c r="A1507" s="162"/>
    </row>
    <row r="1508" s="153" customFormat="1" ht="15.75">
      <c r="A1508" s="162"/>
    </row>
    <row r="1509" s="153" customFormat="1" ht="15.75">
      <c r="A1509" s="162"/>
    </row>
    <row r="1510" s="153" customFormat="1" ht="15.75">
      <c r="A1510" s="162"/>
    </row>
    <row r="1511" s="153" customFormat="1" ht="15.75">
      <c r="A1511" s="162"/>
    </row>
    <row r="1512" s="153" customFormat="1" ht="15.75">
      <c r="A1512" s="162"/>
    </row>
    <row r="1513" s="153" customFormat="1" ht="15.75">
      <c r="A1513" s="162"/>
    </row>
    <row r="1514" s="153" customFormat="1" ht="15.75">
      <c r="A1514" s="162"/>
    </row>
    <row r="1515" s="153" customFormat="1" ht="15.75">
      <c r="A1515" s="162"/>
    </row>
    <row r="1516" s="153" customFormat="1" ht="15.75">
      <c r="A1516" s="162"/>
    </row>
    <row r="1517" s="153" customFormat="1" ht="15.75">
      <c r="A1517" s="162"/>
    </row>
    <row r="1518" s="153" customFormat="1" ht="15.75">
      <c r="A1518" s="162"/>
    </row>
    <row r="1519" s="153" customFormat="1" ht="15.75">
      <c r="A1519" s="162"/>
    </row>
    <row r="1520" s="153" customFormat="1" ht="15.75">
      <c r="A1520" s="162"/>
    </row>
    <row r="1521" s="153" customFormat="1" ht="15.75">
      <c r="A1521" s="162"/>
    </row>
    <row r="1522" s="153" customFormat="1" ht="15.75">
      <c r="A1522" s="162"/>
    </row>
    <row r="1523" s="153" customFormat="1" ht="15.75">
      <c r="A1523" s="162"/>
    </row>
    <row r="1524" s="153" customFormat="1" ht="15.75">
      <c r="A1524" s="162"/>
    </row>
    <row r="1525" s="153" customFormat="1" ht="15.75">
      <c r="A1525" s="162"/>
    </row>
    <row r="1526" s="153" customFormat="1" ht="15.75">
      <c r="A1526" s="162"/>
    </row>
    <row r="1527" s="153" customFormat="1" ht="15.75">
      <c r="A1527" s="162"/>
    </row>
    <row r="1528" s="153" customFormat="1" ht="15.75">
      <c r="A1528" s="162"/>
    </row>
    <row r="1529" s="153" customFormat="1" ht="15.75">
      <c r="A1529" s="162"/>
    </row>
    <row r="1530" s="153" customFormat="1" ht="15.75">
      <c r="A1530" s="162"/>
    </row>
    <row r="1531" s="153" customFormat="1" ht="15.75">
      <c r="A1531" s="162"/>
    </row>
    <row r="1532" s="153" customFormat="1" ht="15.75">
      <c r="A1532" s="162"/>
    </row>
    <row r="1533" s="153" customFormat="1" ht="15.75">
      <c r="A1533" s="162"/>
    </row>
    <row r="1534" s="153" customFormat="1" ht="15.75">
      <c r="A1534" s="162"/>
    </row>
    <row r="1535" s="153" customFormat="1" ht="15.75">
      <c r="A1535" s="162"/>
    </row>
    <row r="1536" s="153" customFormat="1" ht="15.75">
      <c r="A1536" s="162"/>
    </row>
    <row r="1537" s="153" customFormat="1" ht="15.75">
      <c r="A1537" s="162"/>
    </row>
    <row r="1538" s="153" customFormat="1" ht="15.75">
      <c r="A1538" s="162"/>
    </row>
    <row r="1539" s="153" customFormat="1" ht="15.75">
      <c r="A1539" s="162"/>
    </row>
    <row r="1540" s="153" customFormat="1" ht="15.75">
      <c r="A1540" s="162"/>
    </row>
    <row r="1541" s="153" customFormat="1" ht="15.75">
      <c r="A1541" s="162"/>
    </row>
    <row r="1542" s="153" customFormat="1" ht="15.75">
      <c r="A1542" s="162"/>
    </row>
    <row r="1543" s="153" customFormat="1" ht="15.75">
      <c r="A1543" s="162"/>
    </row>
    <row r="1544" s="153" customFormat="1" ht="15.75">
      <c r="A1544" s="162"/>
    </row>
    <row r="1545" s="153" customFormat="1" ht="15.75">
      <c r="A1545" s="162"/>
    </row>
    <row r="1546" s="153" customFormat="1" ht="15.75">
      <c r="A1546" s="162"/>
    </row>
    <row r="1547" s="153" customFormat="1" ht="15.75">
      <c r="A1547" s="162"/>
    </row>
    <row r="1548" s="153" customFormat="1" ht="15.75">
      <c r="A1548" s="162"/>
    </row>
    <row r="1549" s="153" customFormat="1" ht="15.75">
      <c r="A1549" s="162"/>
    </row>
    <row r="1550" s="153" customFormat="1" ht="15.75">
      <c r="A1550" s="162"/>
    </row>
    <row r="1551" s="153" customFormat="1" ht="15.75">
      <c r="A1551" s="162"/>
    </row>
    <row r="1552" s="153" customFormat="1" ht="15.75">
      <c r="A1552" s="162"/>
    </row>
    <row r="1553" s="153" customFormat="1" ht="15.75">
      <c r="A1553" s="162"/>
    </row>
    <row r="1554" s="153" customFormat="1" ht="15.75">
      <c r="A1554" s="162"/>
    </row>
    <row r="1555" s="153" customFormat="1" ht="15.75">
      <c r="A1555" s="162"/>
    </row>
    <row r="1556" s="153" customFormat="1" ht="15.75">
      <c r="A1556" s="162"/>
    </row>
    <row r="1557" s="153" customFormat="1" ht="15.75">
      <c r="A1557" s="162"/>
    </row>
    <row r="1558" s="153" customFormat="1" ht="15.75">
      <c r="A1558" s="162"/>
    </row>
    <row r="1559" s="153" customFormat="1" ht="15.75">
      <c r="A1559" s="162"/>
    </row>
    <row r="1560" s="153" customFormat="1" ht="15.75">
      <c r="A1560" s="162"/>
    </row>
    <row r="1561" s="153" customFormat="1" ht="15.75">
      <c r="A1561" s="162"/>
    </row>
    <row r="1562" s="153" customFormat="1" ht="15.75">
      <c r="A1562" s="162"/>
    </row>
    <row r="1563" s="153" customFormat="1" ht="15.75">
      <c r="A1563" s="162"/>
    </row>
    <row r="1564" s="153" customFormat="1" ht="15.75">
      <c r="A1564" s="162"/>
    </row>
    <row r="1565" s="153" customFormat="1" ht="15.75">
      <c r="A1565" s="162"/>
    </row>
    <row r="1566" s="153" customFormat="1" ht="15.75">
      <c r="A1566" s="162"/>
    </row>
    <row r="1567" s="153" customFormat="1" ht="15.75">
      <c r="A1567" s="162"/>
    </row>
    <row r="1568" s="153" customFormat="1" ht="15.75">
      <c r="A1568" s="162"/>
    </row>
    <row r="1569" s="153" customFormat="1" ht="15.75">
      <c r="A1569" s="162"/>
    </row>
    <row r="1570" s="153" customFormat="1" ht="15.75">
      <c r="A1570" s="162"/>
    </row>
    <row r="1571" s="153" customFormat="1" ht="15.75">
      <c r="A1571" s="162"/>
    </row>
    <row r="1572" s="153" customFormat="1" ht="15.75">
      <c r="A1572" s="162"/>
    </row>
    <row r="1573" s="153" customFormat="1" ht="15.75">
      <c r="A1573" s="162"/>
    </row>
    <row r="1574" s="153" customFormat="1" ht="15.75">
      <c r="A1574" s="162"/>
    </row>
    <row r="1575" s="153" customFormat="1" ht="15.75">
      <c r="A1575" s="162"/>
    </row>
    <row r="1576" s="153" customFormat="1" ht="15.75">
      <c r="A1576" s="162"/>
    </row>
    <row r="1577" s="153" customFormat="1" ht="15.75">
      <c r="A1577" s="162"/>
    </row>
    <row r="1578" s="153" customFormat="1" ht="15.75">
      <c r="A1578" s="162"/>
    </row>
    <row r="1579" s="153" customFormat="1" ht="15.75">
      <c r="A1579" s="162"/>
    </row>
    <row r="1580" s="153" customFormat="1" ht="15.75">
      <c r="A1580" s="162"/>
    </row>
    <row r="1581" s="153" customFormat="1" ht="15.75">
      <c r="A1581" s="162"/>
    </row>
    <row r="1582" s="153" customFormat="1" ht="15.75">
      <c r="A1582" s="162"/>
    </row>
    <row r="1583" s="153" customFormat="1" ht="15.75">
      <c r="A1583" s="162"/>
    </row>
    <row r="1584" s="153" customFormat="1" ht="15.75">
      <c r="A1584" s="162"/>
    </row>
    <row r="1585" s="153" customFormat="1" ht="15.75">
      <c r="A1585" s="162"/>
    </row>
    <row r="1586" s="153" customFormat="1" ht="15.75">
      <c r="A1586" s="162"/>
    </row>
    <row r="1587" s="153" customFormat="1" ht="15.75">
      <c r="A1587" s="162"/>
    </row>
    <row r="1588" s="153" customFormat="1" ht="15.75">
      <c r="A1588" s="162"/>
    </row>
    <row r="1589" s="153" customFormat="1" ht="15.75">
      <c r="A1589" s="162"/>
    </row>
    <row r="1590" s="153" customFormat="1" ht="15.75">
      <c r="A1590" s="162"/>
    </row>
    <row r="1591" s="153" customFormat="1" ht="15.75">
      <c r="A1591" s="162"/>
    </row>
    <row r="1592" s="153" customFormat="1" ht="15.75">
      <c r="A1592" s="162"/>
    </row>
    <row r="1593" s="153" customFormat="1" ht="15.75">
      <c r="A1593" s="162"/>
    </row>
    <row r="1594" s="153" customFormat="1" ht="15.75">
      <c r="A1594" s="162"/>
    </row>
    <row r="1595" s="153" customFormat="1" ht="15.75">
      <c r="A1595" s="162"/>
    </row>
    <row r="1596" s="153" customFormat="1" ht="15.75">
      <c r="A1596" s="162"/>
    </row>
    <row r="1597" s="153" customFormat="1" ht="15.75">
      <c r="A1597" s="162"/>
    </row>
    <row r="1598" s="153" customFormat="1" ht="15.75">
      <c r="A1598" s="162"/>
    </row>
    <row r="1599" s="153" customFormat="1" ht="15.75">
      <c r="A1599" s="162"/>
    </row>
    <row r="1600" s="153" customFormat="1" ht="15.75">
      <c r="A1600" s="162"/>
    </row>
    <row r="1601" s="153" customFormat="1" ht="15.75">
      <c r="A1601" s="162"/>
    </row>
    <row r="1602" s="153" customFormat="1" ht="15.75">
      <c r="A1602" s="162"/>
    </row>
    <row r="1603" s="153" customFormat="1" ht="15.75">
      <c r="A1603" s="162"/>
    </row>
    <row r="1604" s="153" customFormat="1" ht="15.75">
      <c r="A1604" s="162"/>
    </row>
    <row r="1605" s="153" customFormat="1" ht="15.75">
      <c r="A1605" s="162"/>
    </row>
    <row r="1606" s="153" customFormat="1" ht="15.75">
      <c r="A1606" s="162"/>
    </row>
    <row r="1607" s="153" customFormat="1" ht="15.75">
      <c r="A1607" s="162"/>
    </row>
    <row r="1608" s="153" customFormat="1" ht="15.75">
      <c r="A1608" s="162"/>
    </row>
    <row r="1609" s="153" customFormat="1" ht="15.75">
      <c r="A1609" s="162"/>
    </row>
    <row r="1610" s="153" customFormat="1" ht="15.75">
      <c r="A1610" s="162"/>
    </row>
    <row r="1611" s="153" customFormat="1" ht="15.75">
      <c r="A1611" s="162"/>
    </row>
    <row r="1612" s="153" customFormat="1" ht="15.75">
      <c r="A1612" s="162"/>
    </row>
    <row r="1613" s="153" customFormat="1" ht="15.75">
      <c r="A1613" s="162"/>
    </row>
    <row r="1614" s="153" customFormat="1" ht="15.75">
      <c r="A1614" s="162"/>
    </row>
    <row r="1615" s="153" customFormat="1" ht="15.75">
      <c r="A1615" s="162"/>
    </row>
    <row r="1616" s="153" customFormat="1" ht="15.75">
      <c r="A1616" s="162"/>
    </row>
    <row r="1617" s="153" customFormat="1" ht="15.75">
      <c r="A1617" s="162"/>
    </row>
    <row r="1618" s="153" customFormat="1" ht="15.75">
      <c r="A1618" s="162"/>
    </row>
    <row r="1619" s="153" customFormat="1" ht="15.75">
      <c r="A1619" s="162"/>
    </row>
    <row r="1620" s="153" customFormat="1" ht="15.75">
      <c r="A1620" s="162"/>
    </row>
    <row r="1621" s="153" customFormat="1" ht="15.75">
      <c r="A1621" s="162"/>
    </row>
    <row r="1622" s="153" customFormat="1" ht="15.75">
      <c r="A1622" s="162"/>
    </row>
    <row r="1623" s="153" customFormat="1" ht="15.75">
      <c r="A1623" s="162"/>
    </row>
    <row r="1624" s="153" customFormat="1" ht="15.75">
      <c r="A1624" s="162"/>
    </row>
    <row r="1625" s="153" customFormat="1" ht="15.75">
      <c r="A1625" s="162"/>
    </row>
    <row r="1626" s="153" customFormat="1" ht="15.75">
      <c r="A1626" s="162"/>
    </row>
    <row r="1627" s="153" customFormat="1" ht="15.75">
      <c r="A1627" s="162"/>
    </row>
    <row r="1628" s="153" customFormat="1" ht="15.75">
      <c r="A1628" s="162"/>
    </row>
    <row r="1629" s="153" customFormat="1" ht="15.75">
      <c r="A1629" s="162"/>
    </row>
    <row r="1630" s="153" customFormat="1" ht="15.75">
      <c r="A1630" s="162"/>
    </row>
    <row r="1631" s="153" customFormat="1" ht="15.75">
      <c r="A1631" s="162"/>
    </row>
    <row r="1632" s="153" customFormat="1" ht="15.75">
      <c r="A1632" s="162"/>
    </row>
    <row r="1633" s="153" customFormat="1" ht="15.75">
      <c r="A1633" s="162"/>
    </row>
    <row r="1634" s="153" customFormat="1" ht="15.75">
      <c r="A1634" s="162"/>
    </row>
    <row r="1635" s="153" customFormat="1" ht="15.75">
      <c r="A1635" s="162"/>
    </row>
    <row r="1636" s="153" customFormat="1" ht="15.75">
      <c r="A1636" s="162"/>
    </row>
    <row r="1637" s="153" customFormat="1" ht="15.75">
      <c r="A1637" s="162"/>
    </row>
    <row r="1638" s="153" customFormat="1" ht="15.75">
      <c r="A1638" s="162"/>
    </row>
    <row r="1639" s="153" customFormat="1" ht="15.75">
      <c r="A1639" s="162"/>
    </row>
    <row r="1640" s="153" customFormat="1" ht="15.75">
      <c r="A1640" s="162"/>
    </row>
    <row r="1641" s="153" customFormat="1" ht="15.75">
      <c r="A1641" s="162"/>
    </row>
    <row r="1642" s="153" customFormat="1" ht="15.75">
      <c r="A1642" s="162"/>
    </row>
    <row r="1643" s="153" customFormat="1" ht="15.75">
      <c r="A1643" s="162"/>
    </row>
    <row r="1644" s="153" customFormat="1" ht="15.75">
      <c r="A1644" s="162"/>
    </row>
    <row r="1645" s="153" customFormat="1" ht="15.75">
      <c r="A1645" s="162"/>
    </row>
    <row r="1646" s="153" customFormat="1" ht="15.75">
      <c r="A1646" s="162"/>
    </row>
    <row r="1647" s="153" customFormat="1" ht="15.75">
      <c r="A1647" s="162"/>
    </row>
    <row r="1648" s="153" customFormat="1" ht="15.75">
      <c r="A1648" s="162"/>
    </row>
    <row r="1649" s="153" customFormat="1" ht="15.75">
      <c r="A1649" s="162"/>
    </row>
    <row r="1650" s="153" customFormat="1" ht="15.75">
      <c r="A1650" s="162"/>
    </row>
    <row r="1651" s="153" customFormat="1" ht="15.75">
      <c r="A1651" s="162"/>
    </row>
    <row r="1652" s="153" customFormat="1" ht="15.75">
      <c r="A1652" s="162"/>
    </row>
    <row r="1653" s="153" customFormat="1" ht="15.75">
      <c r="A1653" s="162"/>
    </row>
    <row r="1654" s="153" customFormat="1" ht="15.75">
      <c r="A1654" s="162"/>
    </row>
    <row r="1655" s="153" customFormat="1" ht="15.75">
      <c r="A1655" s="162"/>
    </row>
    <row r="1656" s="153" customFormat="1" ht="15.75">
      <c r="A1656" s="162"/>
    </row>
    <row r="1657" s="153" customFormat="1" ht="15.75">
      <c r="A1657" s="162"/>
    </row>
    <row r="1658" s="153" customFormat="1" ht="15.75">
      <c r="A1658" s="162"/>
    </row>
    <row r="1659" s="153" customFormat="1" ht="15.75">
      <c r="A1659" s="162"/>
    </row>
    <row r="1660" s="153" customFormat="1" ht="15.75">
      <c r="A1660" s="162"/>
    </row>
    <row r="1661" s="153" customFormat="1" ht="15.75">
      <c r="A1661" s="162"/>
    </row>
    <row r="1662" s="153" customFormat="1" ht="15.75">
      <c r="A1662" s="162"/>
    </row>
    <row r="1663" s="153" customFormat="1" ht="15.75">
      <c r="A1663" s="162"/>
    </row>
    <row r="1664" s="153" customFormat="1" ht="15.75">
      <c r="A1664" s="162"/>
    </row>
    <row r="1665" s="153" customFormat="1" ht="15.75">
      <c r="A1665" s="162"/>
    </row>
    <row r="1666" s="153" customFormat="1" ht="15.75">
      <c r="A1666" s="162"/>
    </row>
    <row r="1667" s="153" customFormat="1" ht="15.75">
      <c r="A1667" s="162"/>
    </row>
    <row r="1668" s="153" customFormat="1" ht="15.75">
      <c r="A1668" s="162"/>
    </row>
    <row r="1669" s="153" customFormat="1" ht="15.75">
      <c r="A1669" s="162"/>
    </row>
    <row r="1670" s="153" customFormat="1" ht="15.75">
      <c r="A1670" s="162"/>
    </row>
    <row r="1671" s="153" customFormat="1" ht="15.75">
      <c r="A1671" s="162"/>
    </row>
    <row r="1672" s="153" customFormat="1" ht="15.75">
      <c r="A1672" s="162"/>
    </row>
    <row r="1673" s="153" customFormat="1" ht="15.75">
      <c r="A1673" s="162"/>
    </row>
    <row r="1674" s="153" customFormat="1" ht="15.75">
      <c r="A1674" s="162"/>
    </row>
    <row r="1675" s="153" customFormat="1" ht="15.75">
      <c r="A1675" s="162"/>
    </row>
    <row r="1676" s="153" customFormat="1" ht="15.75">
      <c r="A1676" s="162"/>
    </row>
    <row r="1677" s="153" customFormat="1" ht="15.75">
      <c r="A1677" s="162"/>
    </row>
    <row r="1678" s="153" customFormat="1" ht="15.75">
      <c r="A1678" s="162"/>
    </row>
    <row r="1679" s="153" customFormat="1" ht="15.75">
      <c r="A1679" s="162"/>
    </row>
    <row r="1680" s="153" customFormat="1" ht="15.75">
      <c r="A1680" s="162"/>
    </row>
    <row r="1681" s="153" customFormat="1" ht="15.75">
      <c r="A1681" s="162"/>
    </row>
    <row r="1682" s="153" customFormat="1" ht="15.75">
      <c r="A1682" s="162"/>
    </row>
    <row r="1683" s="153" customFormat="1" ht="15.75">
      <c r="A1683" s="162"/>
    </row>
    <row r="1684" s="153" customFormat="1" ht="15.75">
      <c r="A1684" s="162"/>
    </row>
    <row r="1685" s="153" customFormat="1" ht="15.75">
      <c r="A1685" s="162"/>
    </row>
    <row r="1686" s="153" customFormat="1" ht="15.75">
      <c r="A1686" s="162"/>
    </row>
    <row r="1687" s="153" customFormat="1" ht="15.75">
      <c r="A1687" s="162"/>
    </row>
    <row r="1688" s="153" customFormat="1" ht="15.75">
      <c r="A1688" s="162"/>
    </row>
    <row r="1689" s="153" customFormat="1" ht="15.75">
      <c r="A1689" s="162"/>
    </row>
    <row r="1690" s="153" customFormat="1" ht="15.75">
      <c r="A1690" s="162"/>
    </row>
    <row r="1691" s="153" customFormat="1" ht="15.75">
      <c r="A1691" s="162"/>
    </row>
    <row r="1692" s="153" customFormat="1" ht="15.75">
      <c r="A1692" s="162"/>
    </row>
    <row r="1693" s="153" customFormat="1" ht="15.75">
      <c r="A1693" s="162"/>
    </row>
    <row r="1694" s="153" customFormat="1" ht="15.75">
      <c r="A1694" s="162"/>
    </row>
    <row r="1695" s="153" customFormat="1" ht="15.75">
      <c r="A1695" s="162"/>
    </row>
    <row r="1696" s="153" customFormat="1" ht="15.75">
      <c r="A1696" s="162"/>
    </row>
    <row r="1697" s="153" customFormat="1" ht="15.75">
      <c r="A1697" s="162"/>
    </row>
    <row r="1698" s="153" customFormat="1" ht="15.75">
      <c r="A1698" s="162"/>
    </row>
    <row r="1699" s="153" customFormat="1" ht="15.75">
      <c r="A1699" s="162"/>
    </row>
    <row r="1700" s="153" customFormat="1" ht="15.75">
      <c r="A1700" s="162"/>
    </row>
    <row r="1701" s="153" customFormat="1" ht="15.75">
      <c r="A1701" s="162"/>
    </row>
    <row r="1702" s="153" customFormat="1" ht="15.75">
      <c r="A1702" s="162"/>
    </row>
    <row r="1703" s="153" customFormat="1" ht="15.75">
      <c r="A1703" s="162"/>
    </row>
    <row r="1704" s="153" customFormat="1" ht="15.75">
      <c r="A1704" s="162"/>
    </row>
    <row r="1705" s="153" customFormat="1" ht="15.75">
      <c r="A1705" s="162"/>
    </row>
    <row r="1706" s="153" customFormat="1" ht="15.75">
      <c r="A1706" s="162"/>
    </row>
    <row r="1707" s="153" customFormat="1" ht="15.75">
      <c r="A1707" s="162"/>
    </row>
    <row r="1708" s="153" customFormat="1" ht="15.75">
      <c r="A1708" s="162"/>
    </row>
    <row r="1709" s="153" customFormat="1" ht="15.75">
      <c r="A1709" s="162"/>
    </row>
    <row r="1710" s="153" customFormat="1" ht="15.75">
      <c r="A1710" s="162"/>
    </row>
    <row r="1711" s="153" customFormat="1" ht="15.75">
      <c r="A1711" s="162"/>
    </row>
    <row r="1712" s="153" customFormat="1" ht="15.75">
      <c r="A1712" s="162"/>
    </row>
    <row r="1713" s="153" customFormat="1" ht="15.75">
      <c r="A1713" s="162"/>
    </row>
    <row r="1714" s="153" customFormat="1" ht="15.75">
      <c r="A1714" s="162"/>
    </row>
    <row r="1715" s="153" customFormat="1" ht="15.75">
      <c r="A1715" s="162"/>
    </row>
    <row r="1716" s="153" customFormat="1" ht="15.75">
      <c r="A1716" s="162"/>
    </row>
    <row r="1717" s="153" customFormat="1" ht="15.75">
      <c r="A1717" s="162"/>
    </row>
    <row r="1718" s="153" customFormat="1" ht="15.75">
      <c r="A1718" s="162"/>
    </row>
    <row r="1719" s="153" customFormat="1" ht="15.75">
      <c r="A1719" s="162"/>
    </row>
    <row r="1720" s="153" customFormat="1" ht="15.75">
      <c r="A1720" s="162"/>
    </row>
    <row r="1721" s="153" customFormat="1" ht="15.75">
      <c r="A1721" s="162"/>
    </row>
    <row r="1722" s="153" customFormat="1" ht="15.75">
      <c r="A1722" s="162"/>
    </row>
    <row r="1723" s="153" customFormat="1" ht="15.75">
      <c r="A1723" s="162"/>
    </row>
    <row r="1724" s="153" customFormat="1" ht="15.75">
      <c r="A1724" s="162"/>
    </row>
    <row r="1725" s="153" customFormat="1" ht="15.75">
      <c r="A1725" s="162"/>
    </row>
    <row r="1726" s="153" customFormat="1" ht="15.75">
      <c r="A1726" s="162"/>
    </row>
    <row r="1727" s="153" customFormat="1" ht="15.75">
      <c r="A1727" s="162"/>
    </row>
    <row r="1728" s="153" customFormat="1" ht="15.75">
      <c r="A1728" s="162"/>
    </row>
    <row r="1729" s="153" customFormat="1" ht="15.75">
      <c r="A1729" s="162"/>
    </row>
    <row r="1730" s="153" customFormat="1" ht="15.75">
      <c r="A1730" s="162"/>
    </row>
    <row r="1731" s="153" customFormat="1" ht="15.75">
      <c r="A1731" s="162"/>
    </row>
    <row r="1732" s="153" customFormat="1" ht="15.75">
      <c r="A1732" s="162"/>
    </row>
    <row r="1733" s="153" customFormat="1" ht="15.75">
      <c r="A1733" s="162"/>
    </row>
    <row r="1734" s="153" customFormat="1" ht="15.75">
      <c r="A1734" s="162"/>
    </row>
    <row r="1735" s="153" customFormat="1" ht="15.75">
      <c r="A1735" s="162"/>
    </row>
    <row r="1736" s="153" customFormat="1" ht="15.75">
      <c r="A1736" s="162"/>
    </row>
    <row r="1737" s="153" customFormat="1" ht="15.75">
      <c r="A1737" s="162"/>
    </row>
    <row r="1738" s="153" customFormat="1" ht="15.75">
      <c r="A1738" s="162"/>
    </row>
    <row r="1739" s="153" customFormat="1" ht="15.75">
      <c r="A1739" s="162"/>
    </row>
    <row r="1740" s="153" customFormat="1" ht="15.75">
      <c r="A1740" s="162"/>
    </row>
    <row r="1741" s="153" customFormat="1" ht="15.75">
      <c r="A1741" s="162"/>
    </row>
    <row r="1742" s="153" customFormat="1" ht="15.75">
      <c r="A1742" s="162"/>
    </row>
    <row r="1743" s="153" customFormat="1" ht="15.75">
      <c r="A1743" s="162"/>
    </row>
    <row r="1744" s="153" customFormat="1" ht="15.75">
      <c r="A1744" s="162"/>
    </row>
    <row r="1745" s="153" customFormat="1" ht="15.75">
      <c r="A1745" s="162"/>
    </row>
    <row r="1746" s="153" customFormat="1" ht="15.75">
      <c r="A1746" s="162"/>
    </row>
    <row r="1747" s="153" customFormat="1" ht="15.75">
      <c r="A1747" s="162"/>
    </row>
    <row r="1748" s="153" customFormat="1" ht="15.75">
      <c r="A1748" s="162"/>
    </row>
    <row r="1749" s="153" customFormat="1" ht="15.75">
      <c r="A1749" s="162"/>
    </row>
    <row r="1750" s="153" customFormat="1" ht="15.75">
      <c r="A1750" s="162"/>
    </row>
    <row r="1751" s="153" customFormat="1" ht="15.75">
      <c r="A1751" s="162"/>
    </row>
    <row r="1752" s="153" customFormat="1" ht="15.75">
      <c r="A1752" s="162"/>
    </row>
    <row r="1753" s="153" customFormat="1" ht="15.75">
      <c r="A1753" s="162"/>
    </row>
    <row r="1754" s="153" customFormat="1" ht="15.75">
      <c r="A1754" s="162"/>
    </row>
    <row r="1755" s="153" customFormat="1" ht="15.75">
      <c r="A1755" s="162"/>
    </row>
    <row r="1756" s="153" customFormat="1" ht="15.75">
      <c r="A1756" s="162"/>
    </row>
    <row r="1757" s="153" customFormat="1" ht="15.75">
      <c r="A1757" s="162"/>
    </row>
    <row r="1758" s="153" customFormat="1" ht="15.75">
      <c r="A1758" s="162"/>
    </row>
    <row r="1759" s="153" customFormat="1" ht="15.75">
      <c r="A1759" s="162"/>
    </row>
    <row r="1760" s="153" customFormat="1" ht="15.75">
      <c r="A1760" s="162"/>
    </row>
    <row r="1761" s="153" customFormat="1" ht="15.75">
      <c r="A1761" s="162"/>
    </row>
    <row r="1762" s="153" customFormat="1" ht="15.75">
      <c r="A1762" s="162"/>
    </row>
    <row r="1763" s="153" customFormat="1" ht="15.75">
      <c r="A1763" s="162"/>
    </row>
    <row r="1764" s="153" customFormat="1" ht="15.75">
      <c r="A1764" s="162"/>
    </row>
    <row r="1765" s="153" customFormat="1" ht="15.75">
      <c r="A1765" s="162"/>
    </row>
    <row r="1766" s="153" customFormat="1" ht="15.75">
      <c r="A1766" s="162"/>
    </row>
    <row r="1767" s="153" customFormat="1" ht="15.75">
      <c r="A1767" s="162"/>
    </row>
    <row r="1768" s="153" customFormat="1" ht="15.75">
      <c r="A1768" s="162"/>
    </row>
    <row r="1769" s="153" customFormat="1" ht="15.75">
      <c r="A1769" s="162"/>
    </row>
    <row r="1770" s="153" customFormat="1" ht="15.75">
      <c r="A1770" s="162"/>
    </row>
    <row r="1771" s="153" customFormat="1" ht="15.75">
      <c r="A1771" s="162"/>
    </row>
    <row r="1772" s="153" customFormat="1" ht="15.75">
      <c r="A1772" s="162"/>
    </row>
    <row r="1773" s="153" customFormat="1" ht="15.75">
      <c r="A1773" s="162"/>
    </row>
    <row r="1774" s="153" customFormat="1" ht="15.75">
      <c r="A1774" s="162"/>
    </row>
    <row r="1775" s="153" customFormat="1" ht="15.75">
      <c r="A1775" s="162"/>
    </row>
    <row r="1776" s="153" customFormat="1" ht="15.75">
      <c r="A1776" s="162"/>
    </row>
    <row r="1777" s="153" customFormat="1" ht="15.75">
      <c r="A1777" s="162"/>
    </row>
    <row r="1778" s="153" customFormat="1" ht="15.75">
      <c r="A1778" s="162"/>
    </row>
    <row r="1779" s="153" customFormat="1" ht="15.75">
      <c r="A1779" s="162"/>
    </row>
    <row r="1780" s="153" customFormat="1" ht="15.75">
      <c r="A1780" s="162"/>
    </row>
    <row r="1781" s="153" customFormat="1" ht="15.75">
      <c r="A1781" s="162"/>
    </row>
    <row r="1782" s="153" customFormat="1" ht="15.75">
      <c r="A1782" s="162"/>
    </row>
    <row r="1783" s="153" customFormat="1" ht="15.75">
      <c r="A1783" s="162"/>
    </row>
    <row r="1784" s="153" customFormat="1" ht="15.75">
      <c r="A1784" s="162"/>
    </row>
    <row r="1785" s="153" customFormat="1" ht="15.75">
      <c r="A1785" s="162"/>
    </row>
    <row r="1786" s="153" customFormat="1" ht="15.75">
      <c r="A1786" s="162"/>
    </row>
    <row r="1787" s="153" customFormat="1" ht="15.75">
      <c r="A1787" s="162"/>
    </row>
    <row r="1788" s="153" customFormat="1" ht="15.75">
      <c r="A1788" s="162"/>
    </row>
    <row r="1789" s="153" customFormat="1" ht="15.75">
      <c r="A1789" s="162"/>
    </row>
    <row r="1790" s="153" customFormat="1" ht="15.75">
      <c r="A1790" s="162"/>
    </row>
    <row r="1791" s="153" customFormat="1" ht="15.75">
      <c r="A1791" s="162"/>
    </row>
    <row r="1792" s="153" customFormat="1" ht="15.75">
      <c r="A1792" s="162"/>
    </row>
    <row r="1793" s="153" customFormat="1" ht="15.75">
      <c r="A1793" s="162"/>
    </row>
    <row r="1794" s="153" customFormat="1" ht="15.75">
      <c r="A1794" s="162"/>
    </row>
    <row r="1795" s="153" customFormat="1" ht="15.75">
      <c r="A1795" s="162"/>
    </row>
    <row r="1796" s="153" customFormat="1" ht="15.75">
      <c r="A1796" s="162"/>
    </row>
    <row r="1797" s="153" customFormat="1" ht="15.75">
      <c r="A1797" s="162"/>
    </row>
    <row r="1798" s="153" customFormat="1" ht="15.75">
      <c r="A1798" s="162"/>
    </row>
    <row r="1799" s="153" customFormat="1" ht="15.75">
      <c r="A1799" s="162"/>
    </row>
    <row r="1800" s="153" customFormat="1" ht="15.75">
      <c r="A1800" s="162"/>
    </row>
    <row r="1801" s="153" customFormat="1" ht="15.75">
      <c r="A1801" s="162"/>
    </row>
    <row r="1802" s="153" customFormat="1" ht="15.75">
      <c r="A1802" s="162"/>
    </row>
    <row r="1803" s="153" customFormat="1" ht="15.75">
      <c r="A1803" s="162"/>
    </row>
    <row r="1804" s="153" customFormat="1" ht="15.75">
      <c r="A1804" s="162"/>
    </row>
    <row r="1805" s="153" customFormat="1" ht="15.75">
      <c r="A1805" s="162"/>
    </row>
    <row r="1806" s="153" customFormat="1" ht="15.75">
      <c r="A1806" s="162"/>
    </row>
    <row r="1807" s="153" customFormat="1" ht="15.75">
      <c r="A1807" s="162"/>
    </row>
    <row r="1808" s="153" customFormat="1" ht="15.75">
      <c r="A1808" s="162"/>
    </row>
    <row r="1809" s="153" customFormat="1" ht="15.75">
      <c r="A1809" s="162"/>
    </row>
    <row r="1810" s="153" customFormat="1" ht="15.75">
      <c r="A1810" s="162"/>
    </row>
    <row r="1811" s="153" customFormat="1" ht="15.75">
      <c r="A1811" s="162"/>
    </row>
    <row r="1812" s="153" customFormat="1" ht="15.75">
      <c r="A1812" s="162"/>
    </row>
    <row r="1813" s="153" customFormat="1" ht="15.75">
      <c r="A1813" s="162"/>
    </row>
    <row r="1814" s="153" customFormat="1" ht="15.75">
      <c r="A1814" s="162"/>
    </row>
    <row r="1815" s="153" customFormat="1" ht="15.75">
      <c r="A1815" s="162"/>
    </row>
    <row r="1816" s="153" customFormat="1" ht="15.75">
      <c r="A1816" s="162"/>
    </row>
    <row r="1817" s="153" customFormat="1" ht="15.75">
      <c r="A1817" s="162"/>
    </row>
    <row r="1818" s="153" customFormat="1" ht="15.75">
      <c r="A1818" s="162"/>
    </row>
    <row r="1819" s="153" customFormat="1" ht="15.75">
      <c r="A1819" s="162"/>
    </row>
    <row r="1820" s="153" customFormat="1" ht="15.75">
      <c r="A1820" s="162"/>
    </row>
    <row r="1821" s="153" customFormat="1" ht="15.75">
      <c r="A1821" s="162"/>
    </row>
    <row r="1822" s="153" customFormat="1" ht="15.75">
      <c r="A1822" s="162"/>
    </row>
    <row r="1823" s="153" customFormat="1" ht="15.75">
      <c r="A1823" s="162"/>
    </row>
    <row r="1824" s="153" customFormat="1" ht="15.75">
      <c r="A1824" s="162"/>
    </row>
    <row r="1825" s="153" customFormat="1" ht="15.75">
      <c r="A1825" s="162"/>
    </row>
    <row r="1826" s="153" customFormat="1" ht="15.75">
      <c r="A1826" s="162"/>
    </row>
    <row r="1827" s="153" customFormat="1" ht="15.75">
      <c r="A1827" s="162"/>
    </row>
    <row r="1828" s="153" customFormat="1" ht="15.75">
      <c r="A1828" s="162"/>
    </row>
    <row r="1829" s="153" customFormat="1" ht="15.75">
      <c r="A1829" s="162"/>
    </row>
    <row r="1830" s="153" customFormat="1" ht="15.75">
      <c r="A1830" s="162"/>
    </row>
    <row r="1831" s="153" customFormat="1" ht="15.75">
      <c r="A1831" s="162"/>
    </row>
    <row r="1832" s="153" customFormat="1" ht="15.75">
      <c r="A1832" s="162"/>
    </row>
    <row r="1833" s="153" customFormat="1" ht="15.75">
      <c r="A1833" s="162"/>
    </row>
    <row r="1834" s="153" customFormat="1" ht="15.75">
      <c r="A1834" s="162"/>
    </row>
    <row r="1835" s="153" customFormat="1" ht="15.75">
      <c r="A1835" s="162"/>
    </row>
    <row r="1836" s="153" customFormat="1" ht="15.75">
      <c r="A1836" s="162"/>
    </row>
    <row r="1837" s="153" customFormat="1" ht="15.75">
      <c r="A1837" s="162"/>
    </row>
    <row r="1838" s="153" customFormat="1" ht="15.75">
      <c r="A1838" s="162"/>
    </row>
    <row r="1839" s="153" customFormat="1" ht="15.75">
      <c r="A1839" s="162"/>
    </row>
    <row r="1840" s="153" customFormat="1" ht="15.75">
      <c r="A1840" s="162"/>
    </row>
    <row r="1841" s="153" customFormat="1" ht="15.75">
      <c r="A1841" s="162"/>
    </row>
    <row r="1842" s="153" customFormat="1" ht="15.75">
      <c r="A1842" s="162"/>
    </row>
    <row r="1843" s="153" customFormat="1" ht="15.75">
      <c r="A1843" s="162"/>
    </row>
    <row r="1844" s="153" customFormat="1" ht="15.75">
      <c r="A1844" s="162"/>
    </row>
    <row r="1845" s="153" customFormat="1" ht="15.75">
      <c r="A1845" s="162"/>
    </row>
    <row r="1846" s="153" customFormat="1" ht="15.75">
      <c r="A1846" s="162"/>
    </row>
    <row r="1847" s="153" customFormat="1" ht="15.75">
      <c r="A1847" s="162"/>
    </row>
    <row r="1848" s="153" customFormat="1" ht="15.75">
      <c r="A1848" s="162"/>
    </row>
    <row r="1849" s="153" customFormat="1" ht="15.75">
      <c r="A1849" s="162"/>
    </row>
    <row r="1850" s="153" customFormat="1" ht="15.75">
      <c r="A1850" s="162"/>
    </row>
    <row r="1851" s="153" customFormat="1" ht="15.75">
      <c r="A1851" s="162"/>
    </row>
    <row r="1852" s="153" customFormat="1" ht="15.75">
      <c r="A1852" s="162"/>
    </row>
    <row r="1853" s="153" customFormat="1" ht="15.75">
      <c r="A1853" s="162"/>
    </row>
    <row r="1854" s="153" customFormat="1" ht="15.75">
      <c r="A1854" s="162"/>
    </row>
    <row r="1855" s="153" customFormat="1" ht="15.75">
      <c r="A1855" s="162"/>
    </row>
    <row r="1856" s="153" customFormat="1" ht="15.75">
      <c r="A1856" s="162"/>
    </row>
    <row r="1857" s="153" customFormat="1" ht="15.75">
      <c r="A1857" s="162"/>
    </row>
    <row r="1858" s="153" customFormat="1" ht="15.75">
      <c r="A1858" s="162"/>
    </row>
    <row r="1859" s="153" customFormat="1" ht="15.75">
      <c r="A1859" s="162"/>
    </row>
    <row r="1860" s="153" customFormat="1" ht="15.75">
      <c r="A1860" s="162"/>
    </row>
    <row r="1861" s="153" customFormat="1" ht="15.75">
      <c r="A1861" s="162"/>
    </row>
    <row r="1862" s="153" customFormat="1" ht="15.75">
      <c r="A1862" s="162"/>
    </row>
    <row r="1863" s="153" customFormat="1" ht="15.75">
      <c r="A1863" s="162"/>
    </row>
    <row r="1864" s="153" customFormat="1" ht="15.75">
      <c r="A1864" s="162"/>
    </row>
    <row r="1865" s="153" customFormat="1" ht="15.75">
      <c r="A1865" s="162"/>
    </row>
    <row r="1866" s="153" customFormat="1" ht="15.75">
      <c r="A1866" s="162"/>
    </row>
    <row r="1867" s="153" customFormat="1" ht="15.75">
      <c r="A1867" s="162"/>
    </row>
    <row r="1868" s="153" customFormat="1" ht="15.75">
      <c r="A1868" s="162"/>
    </row>
    <row r="1869" s="153" customFormat="1" ht="15.75">
      <c r="A1869" s="162"/>
    </row>
    <row r="1870" s="153" customFormat="1" ht="15.75">
      <c r="A1870" s="162"/>
    </row>
    <row r="1871" s="153" customFormat="1" ht="15.75">
      <c r="A1871" s="162"/>
    </row>
    <row r="1872" s="153" customFormat="1" ht="15.75">
      <c r="A1872" s="162"/>
    </row>
    <row r="1873" s="153" customFormat="1" ht="15.75">
      <c r="A1873" s="162"/>
    </row>
    <row r="1874" s="153" customFormat="1" ht="15.75">
      <c r="A1874" s="162"/>
    </row>
    <row r="1875" s="153" customFormat="1" ht="15.75">
      <c r="A1875" s="162"/>
    </row>
    <row r="1876" s="153" customFormat="1" ht="15.75">
      <c r="A1876" s="162"/>
    </row>
    <row r="1877" s="153" customFormat="1" ht="15.75">
      <c r="A1877" s="162"/>
    </row>
    <row r="1878" s="153" customFormat="1" ht="15.75">
      <c r="A1878" s="162"/>
    </row>
    <row r="1879" s="153" customFormat="1" ht="15.75">
      <c r="A1879" s="162"/>
    </row>
    <row r="1880" s="153" customFormat="1" ht="15.75">
      <c r="A1880" s="162"/>
    </row>
    <row r="1881" s="153" customFormat="1" ht="15.75">
      <c r="A1881" s="162"/>
    </row>
    <row r="1882" s="153" customFormat="1" ht="15.75">
      <c r="A1882" s="162"/>
    </row>
    <row r="1883" s="153" customFormat="1" ht="15.75">
      <c r="A1883" s="162"/>
    </row>
    <row r="1884" s="153" customFormat="1" ht="15.75">
      <c r="A1884" s="162"/>
    </row>
    <row r="1885" s="153" customFormat="1" ht="15.75">
      <c r="A1885" s="162"/>
    </row>
    <row r="1886" s="153" customFormat="1" ht="15.75">
      <c r="A1886" s="162"/>
    </row>
    <row r="1887" s="153" customFormat="1" ht="15.75">
      <c r="A1887" s="162"/>
    </row>
    <row r="1888" s="153" customFormat="1" ht="15.75">
      <c r="A1888" s="162"/>
    </row>
    <row r="1889" s="153" customFormat="1" ht="15.75">
      <c r="A1889" s="162"/>
    </row>
    <row r="1890" s="153" customFormat="1" ht="15.75">
      <c r="A1890" s="162"/>
    </row>
    <row r="1891" s="153" customFormat="1" ht="15.75">
      <c r="A1891" s="162"/>
    </row>
    <row r="1892" s="153" customFormat="1" ht="15.75">
      <c r="A1892" s="162"/>
    </row>
    <row r="1893" s="153" customFormat="1" ht="15.75">
      <c r="A1893" s="162"/>
    </row>
    <row r="1894" s="153" customFormat="1" ht="15.75">
      <c r="A1894" s="162"/>
    </row>
    <row r="1895" s="153" customFormat="1" ht="15.75">
      <c r="A1895" s="162"/>
    </row>
    <row r="1896" s="153" customFormat="1" ht="15.75">
      <c r="A1896" s="162"/>
    </row>
    <row r="1897" s="153" customFormat="1" ht="15.75">
      <c r="A1897" s="162"/>
    </row>
    <row r="1898" s="153" customFormat="1" ht="15.75">
      <c r="A1898" s="162"/>
    </row>
    <row r="1899" s="153" customFormat="1" ht="15.75">
      <c r="A1899" s="162"/>
    </row>
    <row r="1900" s="153" customFormat="1" ht="15.75">
      <c r="A1900" s="162"/>
    </row>
    <row r="1901" s="153" customFormat="1" ht="15.75">
      <c r="A1901" s="162"/>
    </row>
    <row r="1902" s="153" customFormat="1" ht="15.75">
      <c r="A1902" s="162"/>
    </row>
    <row r="1903" s="153" customFormat="1" ht="15.75">
      <c r="A1903" s="162"/>
    </row>
    <row r="1904" s="153" customFormat="1" ht="15.75">
      <c r="A1904" s="162"/>
    </row>
    <row r="1905" s="153" customFormat="1" ht="15.75">
      <c r="A1905" s="162"/>
    </row>
    <row r="1906" s="153" customFormat="1" ht="15.75">
      <c r="A1906" s="162"/>
    </row>
    <row r="1907" s="153" customFormat="1" ht="15.75">
      <c r="A1907" s="162"/>
    </row>
    <row r="1908" s="153" customFormat="1" ht="15.75">
      <c r="A1908" s="162"/>
    </row>
    <row r="1909" s="153" customFormat="1" ht="15.75">
      <c r="A1909" s="162"/>
    </row>
    <row r="1910" s="153" customFormat="1" ht="15.75">
      <c r="A1910" s="162"/>
    </row>
    <row r="1911" s="153" customFormat="1" ht="15.75">
      <c r="A1911" s="162"/>
    </row>
    <row r="1912" s="153" customFormat="1" ht="15.75">
      <c r="A1912" s="162"/>
    </row>
    <row r="1913" s="153" customFormat="1" ht="15.75">
      <c r="A1913" s="162"/>
    </row>
    <row r="1914" s="153" customFormat="1" ht="15.75">
      <c r="A1914" s="162"/>
    </row>
    <row r="1915" s="153" customFormat="1" ht="15.75">
      <c r="A1915" s="162"/>
    </row>
    <row r="1916" s="153" customFormat="1" ht="15.75">
      <c r="A1916" s="162"/>
    </row>
    <row r="1917" s="153" customFormat="1" ht="15.75">
      <c r="A1917" s="162"/>
    </row>
    <row r="1918" s="153" customFormat="1" ht="15.75">
      <c r="A1918" s="162"/>
    </row>
    <row r="1919" s="153" customFormat="1" ht="15.75">
      <c r="A1919" s="162"/>
    </row>
    <row r="1920" s="153" customFormat="1" ht="15.75">
      <c r="A1920" s="162"/>
    </row>
    <row r="1921" s="153" customFormat="1" ht="15.75">
      <c r="A1921" s="162"/>
    </row>
    <row r="1922" s="153" customFormat="1" ht="15.75">
      <c r="A1922" s="162"/>
    </row>
    <row r="1923" s="153" customFormat="1" ht="15.75">
      <c r="A1923" s="162"/>
    </row>
    <row r="1924" s="153" customFormat="1" ht="15.75">
      <c r="A1924" s="162"/>
    </row>
    <row r="1925" s="153" customFormat="1" ht="15.75">
      <c r="A1925" s="162"/>
    </row>
    <row r="1926" s="153" customFormat="1" ht="15.75">
      <c r="A1926" s="162"/>
    </row>
    <row r="1927" s="153" customFormat="1" ht="15.75">
      <c r="A1927" s="162"/>
    </row>
    <row r="1928" s="153" customFormat="1" ht="15.75">
      <c r="A1928" s="162"/>
    </row>
    <row r="1929" s="153" customFormat="1" ht="15.75">
      <c r="A1929" s="162"/>
    </row>
    <row r="1930" s="153" customFormat="1" ht="15.75">
      <c r="A1930" s="162"/>
    </row>
    <row r="1931" s="153" customFormat="1" ht="15.75">
      <c r="A1931" s="162"/>
    </row>
    <row r="1932" s="153" customFormat="1" ht="15.75">
      <c r="A1932" s="162"/>
    </row>
    <row r="1933" s="153" customFormat="1" ht="15.75">
      <c r="A1933" s="162"/>
    </row>
    <row r="1934" s="153" customFormat="1" ht="15.75">
      <c r="A1934" s="162"/>
    </row>
    <row r="1935" s="153" customFormat="1" ht="15.75">
      <c r="A1935" s="162"/>
    </row>
    <row r="1936" s="153" customFormat="1" ht="15.75">
      <c r="A1936" s="162"/>
    </row>
    <row r="1937" s="153" customFormat="1" ht="15.75">
      <c r="A1937" s="162"/>
    </row>
    <row r="1938" s="153" customFormat="1" ht="15.75">
      <c r="A1938" s="162"/>
    </row>
    <row r="1939" s="153" customFormat="1" ht="15.75">
      <c r="A1939" s="162"/>
    </row>
    <row r="1940" s="153" customFormat="1" ht="15.75">
      <c r="A1940" s="162"/>
    </row>
    <row r="1941" s="153" customFormat="1" ht="15.75">
      <c r="A1941" s="162"/>
    </row>
    <row r="1942" s="153" customFormat="1" ht="15.75">
      <c r="A1942" s="162"/>
    </row>
    <row r="1943" s="153" customFormat="1" ht="15.75">
      <c r="A1943" s="162"/>
    </row>
    <row r="1944" s="153" customFormat="1" ht="15.75">
      <c r="A1944" s="162"/>
    </row>
    <row r="1945" s="153" customFormat="1" ht="15.75">
      <c r="A1945" s="162"/>
    </row>
    <row r="1946" s="153" customFormat="1" ht="15.75">
      <c r="A1946" s="162"/>
    </row>
    <row r="1947" s="153" customFormat="1" ht="15.75">
      <c r="A1947" s="162"/>
    </row>
    <row r="1948" s="153" customFormat="1" ht="15.75">
      <c r="A1948" s="162"/>
    </row>
    <row r="1949" s="153" customFormat="1" ht="15.75">
      <c r="A1949" s="162"/>
    </row>
    <row r="1950" s="153" customFormat="1" ht="15.75">
      <c r="A1950" s="162"/>
    </row>
    <row r="1951" s="153" customFormat="1" ht="15.75">
      <c r="A1951" s="162"/>
    </row>
    <row r="1952" s="153" customFormat="1" ht="15.75">
      <c r="A1952" s="162"/>
    </row>
    <row r="1953" s="153" customFormat="1" ht="15.75">
      <c r="A1953" s="162"/>
    </row>
    <row r="1954" s="153" customFormat="1" ht="15.75">
      <c r="A1954" s="162"/>
    </row>
    <row r="1955" s="153" customFormat="1" ht="15.75">
      <c r="A1955" s="162"/>
    </row>
    <row r="1956" s="153" customFormat="1" ht="15.75">
      <c r="A1956" s="162"/>
    </row>
    <row r="1957" s="153" customFormat="1" ht="15.75">
      <c r="A1957" s="162"/>
    </row>
    <row r="1958" s="153" customFormat="1" ht="15.75">
      <c r="A1958" s="162"/>
    </row>
    <row r="1959" s="153" customFormat="1" ht="15.75">
      <c r="A1959" s="162"/>
    </row>
    <row r="1960" s="153" customFormat="1" ht="15.75">
      <c r="A1960" s="162"/>
    </row>
    <row r="1961" s="153" customFormat="1" ht="15.75">
      <c r="A1961" s="162"/>
    </row>
    <row r="1962" s="153" customFormat="1" ht="15.75">
      <c r="A1962" s="162"/>
    </row>
    <row r="1963" s="153" customFormat="1" ht="15.75">
      <c r="A1963" s="162"/>
    </row>
    <row r="1964" s="153" customFormat="1" ht="15.75">
      <c r="A1964" s="162"/>
    </row>
    <row r="1965" s="153" customFormat="1" ht="15.75">
      <c r="A1965" s="162"/>
    </row>
    <row r="1966" s="153" customFormat="1" ht="15.75">
      <c r="A1966" s="162"/>
    </row>
    <row r="1967" s="153" customFormat="1" ht="15.75">
      <c r="A1967" s="162"/>
    </row>
    <row r="1968" s="153" customFormat="1" ht="15.75">
      <c r="A1968" s="162"/>
    </row>
    <row r="1969" s="153" customFormat="1" ht="15.75">
      <c r="A1969" s="162"/>
    </row>
    <row r="1970" s="153" customFormat="1" ht="15.75">
      <c r="A1970" s="162"/>
    </row>
    <row r="1971" s="153" customFormat="1" ht="15.75">
      <c r="A1971" s="162"/>
    </row>
    <row r="1972" s="153" customFormat="1" ht="15.75">
      <c r="A1972" s="162"/>
    </row>
    <row r="1973" s="153" customFormat="1" ht="15.75">
      <c r="A1973" s="162"/>
    </row>
    <row r="1974" s="153" customFormat="1" ht="15.75">
      <c r="A1974" s="162"/>
    </row>
    <row r="1975" s="153" customFormat="1" ht="15.75">
      <c r="A1975" s="162"/>
    </row>
    <row r="1976" s="153" customFormat="1" ht="15.75">
      <c r="A1976" s="162"/>
    </row>
    <row r="1977" s="153" customFormat="1" ht="15.75">
      <c r="A1977" s="162"/>
    </row>
    <row r="1978" s="153" customFormat="1" ht="15.75">
      <c r="A1978" s="162"/>
    </row>
    <row r="1979" s="153" customFormat="1" ht="15.75">
      <c r="A1979" s="162"/>
    </row>
    <row r="1980" s="153" customFormat="1" ht="15.75">
      <c r="A1980" s="162"/>
    </row>
    <row r="1981" s="153" customFormat="1" ht="15.75">
      <c r="A1981" s="162"/>
    </row>
    <row r="1982" s="153" customFormat="1" ht="15.75">
      <c r="A1982" s="162"/>
    </row>
    <row r="1983" s="153" customFormat="1" ht="15.75">
      <c r="A1983" s="162"/>
    </row>
    <row r="1984" s="153" customFormat="1" ht="15.75">
      <c r="A1984" s="162"/>
    </row>
    <row r="1985" s="153" customFormat="1" ht="15.75">
      <c r="A1985" s="162"/>
    </row>
    <row r="1986" s="153" customFormat="1" ht="15.75">
      <c r="A1986" s="162"/>
    </row>
    <row r="1987" s="153" customFormat="1" ht="15.75">
      <c r="A1987" s="162"/>
    </row>
    <row r="1988" s="153" customFormat="1" ht="15.75">
      <c r="A1988" s="162"/>
    </row>
    <row r="1989" s="153" customFormat="1" ht="15.75">
      <c r="A1989" s="162"/>
    </row>
    <row r="1990" s="153" customFormat="1" ht="15.75">
      <c r="A1990" s="162"/>
    </row>
    <row r="1991" s="153" customFormat="1" ht="15.75">
      <c r="A1991" s="162"/>
    </row>
    <row r="1992" s="153" customFormat="1" ht="15.75">
      <c r="A1992" s="162"/>
    </row>
    <row r="1993" s="153" customFormat="1" ht="15.75">
      <c r="A1993" s="162"/>
    </row>
    <row r="1994" s="153" customFormat="1" ht="15.75">
      <c r="A1994" s="162"/>
    </row>
    <row r="1995" s="153" customFormat="1" ht="15.75">
      <c r="A1995" s="162"/>
    </row>
    <row r="1996" s="153" customFormat="1" ht="15.75">
      <c r="A1996" s="162"/>
    </row>
    <row r="1997" s="153" customFormat="1" ht="15.75">
      <c r="A1997" s="162"/>
    </row>
    <row r="1998" s="153" customFormat="1" ht="15.75">
      <c r="A1998" s="162"/>
    </row>
    <row r="1999" s="153" customFormat="1" ht="15.75">
      <c r="A1999" s="162"/>
    </row>
    <row r="2000" s="153" customFormat="1" ht="15.75">
      <c r="A2000" s="162"/>
    </row>
    <row r="2001" s="153" customFormat="1" ht="15.75">
      <c r="A2001" s="162"/>
    </row>
    <row r="2002" s="153" customFormat="1" ht="15.75">
      <c r="A2002" s="162"/>
    </row>
    <row r="2003" s="153" customFormat="1" ht="15.75">
      <c r="A2003" s="162"/>
    </row>
    <row r="2004" s="153" customFormat="1" ht="15.75">
      <c r="A2004" s="162"/>
    </row>
    <row r="2005" s="153" customFormat="1" ht="15.75">
      <c r="A2005" s="162"/>
    </row>
    <row r="2006" s="153" customFormat="1" ht="15.75">
      <c r="A2006" s="162"/>
    </row>
    <row r="2007" s="153" customFormat="1" ht="15.75">
      <c r="A2007" s="162"/>
    </row>
    <row r="2008" s="153" customFormat="1" ht="15.75">
      <c r="A2008" s="162"/>
    </row>
    <row r="2009" s="153" customFormat="1" ht="15.75">
      <c r="A2009" s="162"/>
    </row>
    <row r="2010" s="153" customFormat="1" ht="15.75">
      <c r="A2010" s="162"/>
    </row>
    <row r="2011" s="153" customFormat="1" ht="15.75">
      <c r="A2011" s="162"/>
    </row>
    <row r="2012" s="153" customFormat="1" ht="15.75">
      <c r="A2012" s="162"/>
    </row>
    <row r="2013" s="153" customFormat="1" ht="15.75">
      <c r="A2013" s="162"/>
    </row>
    <row r="2014" s="153" customFormat="1" ht="15.75">
      <c r="A2014" s="162"/>
    </row>
    <row r="2015" s="153" customFormat="1" ht="15.75">
      <c r="A2015" s="162"/>
    </row>
    <row r="2016" s="153" customFormat="1" ht="15.75">
      <c r="A2016" s="162"/>
    </row>
    <row r="2017" s="153" customFormat="1" ht="15.75">
      <c r="A2017" s="162"/>
    </row>
    <row r="2018" s="153" customFormat="1" ht="15.75">
      <c r="A2018" s="162"/>
    </row>
    <row r="2019" s="153" customFormat="1" ht="15.75">
      <c r="A2019" s="162"/>
    </row>
    <row r="2020" s="153" customFormat="1" ht="15.75">
      <c r="A2020" s="162"/>
    </row>
    <row r="2021" s="153" customFormat="1" ht="15.75">
      <c r="A2021" s="162"/>
    </row>
    <row r="2022" s="153" customFormat="1" ht="15.75">
      <c r="A2022" s="162"/>
    </row>
    <row r="2023" s="153" customFormat="1" ht="15.75">
      <c r="A2023" s="162"/>
    </row>
    <row r="2024" s="153" customFormat="1" ht="15.75">
      <c r="A2024" s="162"/>
    </row>
    <row r="2025" s="153" customFormat="1" ht="15.75">
      <c r="A2025" s="162"/>
    </row>
    <row r="2026" s="153" customFormat="1" ht="15.75">
      <c r="A2026" s="162"/>
    </row>
    <row r="2027" s="153" customFormat="1" ht="15.75">
      <c r="A2027" s="162"/>
    </row>
    <row r="2028" s="153" customFormat="1" ht="15.75">
      <c r="A2028" s="162"/>
    </row>
    <row r="2029" s="153" customFormat="1" ht="15.75">
      <c r="A2029" s="162"/>
    </row>
    <row r="2030" s="153" customFormat="1" ht="15.75">
      <c r="A2030" s="162"/>
    </row>
    <row r="2031" s="153" customFormat="1" ht="15.75">
      <c r="A2031" s="162"/>
    </row>
    <row r="2032" s="153" customFormat="1" ht="15.75">
      <c r="A2032" s="162"/>
    </row>
    <row r="2033" s="153" customFormat="1" ht="15.75">
      <c r="A2033" s="162"/>
    </row>
    <row r="2034" s="153" customFormat="1" ht="15.75">
      <c r="A2034" s="162"/>
    </row>
    <row r="2035" s="153" customFormat="1" ht="15.75">
      <c r="A2035" s="162"/>
    </row>
    <row r="2036" s="153" customFormat="1" ht="15.75">
      <c r="A2036" s="162"/>
    </row>
    <row r="2037" s="153" customFormat="1" ht="15.75">
      <c r="A2037" s="162"/>
    </row>
    <row r="2038" s="153" customFormat="1" ht="15.75">
      <c r="A2038" s="162"/>
    </row>
    <row r="2039" s="153" customFormat="1" ht="15.75">
      <c r="A2039" s="162"/>
    </row>
    <row r="2040" s="153" customFormat="1" ht="15.75">
      <c r="A2040" s="162"/>
    </row>
    <row r="2041" s="153" customFormat="1" ht="15.75">
      <c r="A2041" s="162"/>
    </row>
    <row r="2042" s="153" customFormat="1" ht="15.75">
      <c r="A2042" s="162"/>
    </row>
    <row r="2043" s="153" customFormat="1" ht="15.75">
      <c r="A2043" s="162"/>
    </row>
    <row r="2044" s="153" customFormat="1" ht="15.75">
      <c r="A2044" s="162"/>
    </row>
    <row r="2045" s="153" customFormat="1" ht="15.75">
      <c r="A2045" s="162"/>
    </row>
    <row r="2046" s="153" customFormat="1" ht="15.75">
      <c r="A2046" s="162"/>
    </row>
    <row r="2047" s="153" customFormat="1" ht="15.75">
      <c r="A2047" s="162"/>
    </row>
    <row r="2048" s="153" customFormat="1" ht="15.75">
      <c r="A2048" s="162"/>
    </row>
    <row r="2049" s="153" customFormat="1" ht="15.75">
      <c r="A2049" s="162"/>
    </row>
    <row r="2050" s="153" customFormat="1" ht="15.75">
      <c r="A2050" s="162"/>
    </row>
    <row r="2051" s="153" customFormat="1" ht="15.75">
      <c r="A2051" s="162"/>
    </row>
    <row r="2052" s="153" customFormat="1" ht="15.75">
      <c r="A2052" s="162"/>
    </row>
    <row r="2053" s="153" customFormat="1" ht="15.75">
      <c r="A2053" s="162"/>
    </row>
    <row r="2054" s="153" customFormat="1" ht="15.75">
      <c r="A2054" s="162"/>
    </row>
    <row r="2055" s="153" customFormat="1" ht="15.75">
      <c r="A2055" s="162"/>
    </row>
    <row r="2056" s="153" customFormat="1" ht="15.75">
      <c r="A2056" s="162"/>
    </row>
    <row r="2057" s="153" customFormat="1" ht="15.75">
      <c r="A2057" s="162"/>
    </row>
    <row r="2058" s="153" customFormat="1" ht="15.75">
      <c r="A2058" s="162"/>
    </row>
    <row r="2059" s="153" customFormat="1" ht="15.75">
      <c r="A2059" s="162"/>
    </row>
    <row r="2060" s="153" customFormat="1" ht="15.75">
      <c r="A2060" s="162"/>
    </row>
    <row r="2061" s="153" customFormat="1" ht="15.75">
      <c r="A2061" s="162"/>
    </row>
    <row r="2062" s="153" customFormat="1" ht="15.75">
      <c r="A2062" s="162"/>
    </row>
    <row r="2063" s="153" customFormat="1" ht="15.75">
      <c r="A2063" s="162"/>
    </row>
    <row r="2064" s="153" customFormat="1" ht="15.75">
      <c r="A2064" s="162"/>
    </row>
    <row r="2065" s="153" customFormat="1" ht="15.75">
      <c r="A2065" s="162"/>
    </row>
    <row r="2066" s="153" customFormat="1" ht="15.75">
      <c r="A2066" s="162"/>
    </row>
    <row r="2067" s="153" customFormat="1" ht="15.75">
      <c r="A2067" s="162"/>
    </row>
    <row r="2068" s="153" customFormat="1" ht="15.75">
      <c r="A2068" s="162"/>
    </row>
    <row r="2069" s="153" customFormat="1" ht="15.75">
      <c r="A2069" s="162"/>
    </row>
    <row r="2070" s="153" customFormat="1" ht="15.75">
      <c r="A2070" s="162"/>
    </row>
    <row r="2071" s="153" customFormat="1" ht="15.75">
      <c r="A2071" s="162"/>
    </row>
    <row r="2072" s="153" customFormat="1" ht="15.75">
      <c r="A2072" s="162"/>
    </row>
    <row r="2073" s="153" customFormat="1" ht="15.75">
      <c r="A2073" s="162"/>
    </row>
    <row r="2074" s="153" customFormat="1" ht="15.75">
      <c r="A2074" s="162"/>
    </row>
    <row r="2075" s="153" customFormat="1" ht="15.75">
      <c r="A2075" s="162"/>
    </row>
    <row r="2076" s="153" customFormat="1" ht="15.75">
      <c r="A2076" s="162"/>
    </row>
    <row r="2077" s="153" customFormat="1" ht="15.75">
      <c r="A2077" s="162"/>
    </row>
    <row r="2078" s="153" customFormat="1" ht="15.75">
      <c r="A2078" s="162"/>
    </row>
    <row r="2079" s="153" customFormat="1" ht="15.75">
      <c r="A2079" s="162"/>
    </row>
    <row r="2080" s="153" customFormat="1" ht="15.75">
      <c r="A2080" s="162"/>
    </row>
    <row r="2081" s="153" customFormat="1" ht="15.75">
      <c r="A2081" s="162"/>
    </row>
    <row r="2082" s="153" customFormat="1" ht="15.75">
      <c r="A2082" s="162"/>
    </row>
    <row r="2083" s="153" customFormat="1" ht="15.75">
      <c r="A2083" s="162"/>
    </row>
    <row r="2084" s="153" customFormat="1" ht="15.75">
      <c r="A2084" s="162"/>
    </row>
    <row r="2085" s="153" customFormat="1" ht="15.75">
      <c r="A2085" s="162"/>
    </row>
    <row r="2086" s="153" customFormat="1" ht="15.75">
      <c r="A2086" s="162"/>
    </row>
    <row r="2087" s="153" customFormat="1" ht="15.75">
      <c r="A2087" s="162"/>
    </row>
    <row r="2088" s="153" customFormat="1" ht="15.75">
      <c r="A2088" s="162"/>
    </row>
    <row r="2089" s="153" customFormat="1" ht="15.75">
      <c r="A2089" s="162"/>
    </row>
    <row r="2090" s="153" customFormat="1" ht="15.75">
      <c r="A2090" s="162"/>
    </row>
    <row r="2091" s="153" customFormat="1" ht="15.75">
      <c r="A2091" s="162"/>
    </row>
    <row r="2092" s="153" customFormat="1" ht="15.75">
      <c r="A2092" s="162"/>
    </row>
    <row r="2093" s="153" customFormat="1" ht="15.75">
      <c r="A2093" s="162"/>
    </row>
    <row r="2094" s="153" customFormat="1" ht="15.75">
      <c r="A2094" s="162"/>
    </row>
    <row r="2095" s="153" customFormat="1" ht="15.75">
      <c r="A2095" s="162"/>
    </row>
    <row r="2096" s="153" customFormat="1" ht="15.75">
      <c r="A2096" s="162"/>
    </row>
    <row r="2097" s="153" customFormat="1" ht="15.75">
      <c r="A2097" s="162"/>
    </row>
    <row r="2098" s="153" customFormat="1" ht="15.75">
      <c r="A2098" s="162"/>
    </row>
    <row r="2099" s="153" customFormat="1" ht="15.75">
      <c r="A2099" s="162"/>
    </row>
    <row r="2100" s="153" customFormat="1" ht="15.75">
      <c r="A2100" s="162"/>
    </row>
    <row r="2101" s="153" customFormat="1" ht="15.75">
      <c r="A2101" s="162"/>
    </row>
    <row r="2102" s="153" customFormat="1" ht="15.75">
      <c r="A2102" s="162"/>
    </row>
    <row r="2103" s="153" customFormat="1" ht="15.75">
      <c r="A2103" s="162"/>
    </row>
    <row r="2104" s="153" customFormat="1" ht="15.75">
      <c r="A2104" s="162"/>
    </row>
    <row r="2105" s="153" customFormat="1" ht="15.75">
      <c r="A2105" s="162"/>
    </row>
    <row r="2106" s="153" customFormat="1" ht="15.75">
      <c r="A2106" s="162"/>
    </row>
    <row r="2107" s="153" customFormat="1" ht="15.75">
      <c r="A2107" s="162"/>
    </row>
    <row r="2108" s="153" customFormat="1" ht="15.75">
      <c r="A2108" s="162"/>
    </row>
    <row r="2109" s="153" customFormat="1" ht="15.75">
      <c r="A2109" s="162"/>
    </row>
    <row r="2110" s="153" customFormat="1" ht="15.75">
      <c r="A2110" s="162"/>
    </row>
    <row r="2111" s="153" customFormat="1" ht="15.75">
      <c r="A2111" s="162"/>
    </row>
    <row r="2112" s="153" customFormat="1" ht="15.75">
      <c r="A2112" s="162"/>
    </row>
    <row r="2113" s="153" customFormat="1" ht="15.75">
      <c r="A2113" s="162"/>
    </row>
    <row r="2114" s="153" customFormat="1" ht="15.75">
      <c r="A2114" s="162"/>
    </row>
    <row r="2115" s="153" customFormat="1" ht="15.75">
      <c r="A2115" s="162"/>
    </row>
    <row r="2116" s="153" customFormat="1" ht="15.75">
      <c r="A2116" s="162"/>
    </row>
    <row r="2117" s="153" customFormat="1" ht="15.75">
      <c r="A2117" s="162"/>
    </row>
    <row r="2118" s="153" customFormat="1" ht="15.75">
      <c r="A2118" s="162"/>
    </row>
    <row r="2119" s="153" customFormat="1" ht="15.75">
      <c r="A2119" s="162"/>
    </row>
    <row r="2120" s="153" customFormat="1" ht="15.75">
      <c r="A2120" s="162"/>
    </row>
    <row r="2121" s="153" customFormat="1" ht="15.75">
      <c r="A2121" s="162"/>
    </row>
    <row r="2122" s="153" customFormat="1" ht="15.75">
      <c r="A2122" s="162"/>
    </row>
    <row r="2123" s="153" customFormat="1" ht="15.75">
      <c r="A2123" s="162"/>
    </row>
    <row r="2124" s="153" customFormat="1" ht="15.75">
      <c r="A2124" s="162"/>
    </row>
    <row r="2125" s="153" customFormat="1" ht="15.75">
      <c r="A2125" s="162"/>
    </row>
    <row r="2126" s="153" customFormat="1" ht="15.75">
      <c r="A2126" s="162"/>
    </row>
    <row r="2127" s="153" customFormat="1" ht="15.75">
      <c r="A2127" s="162"/>
    </row>
    <row r="2128" s="153" customFormat="1" ht="15.75">
      <c r="A2128" s="162"/>
    </row>
    <row r="2129" s="153" customFormat="1" ht="15.75">
      <c r="A2129" s="162"/>
    </row>
    <row r="2130" s="153" customFormat="1" ht="15.75">
      <c r="A2130" s="162"/>
    </row>
    <row r="2131" s="153" customFormat="1" ht="15.75">
      <c r="A2131" s="162"/>
    </row>
    <row r="2132" s="153" customFormat="1" ht="15.75">
      <c r="A2132" s="162"/>
    </row>
    <row r="2133" s="153" customFormat="1" ht="15.75">
      <c r="A2133" s="162"/>
    </row>
    <row r="2134" s="153" customFormat="1" ht="15.75">
      <c r="A2134" s="162"/>
    </row>
    <row r="2135" s="153" customFormat="1" ht="15.75">
      <c r="A2135" s="162"/>
    </row>
    <row r="2136" s="153" customFormat="1" ht="15.75">
      <c r="A2136" s="162"/>
    </row>
    <row r="2137" s="153" customFormat="1" ht="15.75">
      <c r="A2137" s="162"/>
    </row>
    <row r="2138" s="153" customFormat="1" ht="15.75">
      <c r="A2138" s="162"/>
    </row>
    <row r="2139" s="153" customFormat="1" ht="15.75">
      <c r="A2139" s="162"/>
    </row>
    <row r="2140" s="153" customFormat="1" ht="15.75">
      <c r="A2140" s="162"/>
    </row>
    <row r="2141" s="153" customFormat="1" ht="15.75">
      <c r="A2141" s="162"/>
    </row>
    <row r="2142" s="153" customFormat="1" ht="15.75">
      <c r="A2142" s="162"/>
    </row>
    <row r="2143" s="153" customFormat="1" ht="15.75">
      <c r="A2143" s="162"/>
    </row>
    <row r="2144" s="153" customFormat="1" ht="15.75">
      <c r="A2144" s="162"/>
    </row>
    <row r="2145" s="153" customFormat="1" ht="15.75">
      <c r="A2145" s="162"/>
    </row>
    <row r="2146" s="153" customFormat="1" ht="15.75">
      <c r="A2146" s="162"/>
    </row>
    <row r="2147" s="153" customFormat="1" ht="15.75">
      <c r="A2147" s="162"/>
    </row>
    <row r="2148" s="153" customFormat="1" ht="15.75">
      <c r="A2148" s="162"/>
    </row>
    <row r="2149" s="153" customFormat="1" ht="15.75">
      <c r="A2149" s="162"/>
    </row>
    <row r="2150" s="153" customFormat="1" ht="15.75">
      <c r="A2150" s="162"/>
    </row>
    <row r="2151" s="153" customFormat="1" ht="15.75">
      <c r="A2151" s="162"/>
    </row>
    <row r="2152" s="153" customFormat="1" ht="15.75">
      <c r="A2152" s="162"/>
    </row>
    <row r="2153" s="153" customFormat="1" ht="15.75">
      <c r="A2153" s="162"/>
    </row>
    <row r="2154" s="153" customFormat="1" ht="15.75">
      <c r="A2154" s="162"/>
    </row>
    <row r="2155" s="153" customFormat="1" ht="15.75">
      <c r="A2155" s="162"/>
    </row>
    <row r="2156" s="153" customFormat="1" ht="15.75">
      <c r="A2156" s="162"/>
    </row>
    <row r="2157" s="153" customFormat="1" ht="15.75">
      <c r="A2157" s="162"/>
    </row>
    <row r="2158" s="153" customFormat="1" ht="15.75">
      <c r="A2158" s="162"/>
    </row>
    <row r="2159" s="153" customFormat="1" ht="15.75">
      <c r="A2159" s="162"/>
    </row>
    <row r="2160" s="153" customFormat="1" ht="15.75">
      <c r="A2160" s="162"/>
    </row>
    <row r="2161" s="153" customFormat="1" ht="15.75">
      <c r="A2161" s="162"/>
    </row>
    <row r="2162" s="153" customFormat="1" ht="15.75">
      <c r="A2162" s="162"/>
    </row>
    <row r="2163" s="153" customFormat="1" ht="15.75">
      <c r="A2163" s="162"/>
    </row>
    <row r="2164" s="153" customFormat="1" ht="15.75">
      <c r="A2164" s="162"/>
    </row>
    <row r="2165" s="153" customFormat="1" ht="15.75">
      <c r="A2165" s="162"/>
    </row>
    <row r="2166" s="153" customFormat="1" ht="15.75">
      <c r="A2166" s="162"/>
    </row>
    <row r="2167" s="153" customFormat="1" ht="15.75">
      <c r="A2167" s="162"/>
    </row>
    <row r="2168" s="153" customFormat="1" ht="15.75">
      <c r="A2168" s="162"/>
    </row>
    <row r="2169" s="153" customFormat="1" ht="15.75">
      <c r="A2169" s="162"/>
    </row>
    <row r="2170" s="153" customFormat="1" ht="15.75">
      <c r="A2170" s="162"/>
    </row>
    <row r="2171" s="153" customFormat="1" ht="15.75">
      <c r="A2171" s="162"/>
    </row>
    <row r="2172" s="153" customFormat="1" ht="15.75">
      <c r="A2172" s="162"/>
    </row>
    <row r="2173" s="153" customFormat="1" ht="15.75">
      <c r="A2173" s="162"/>
    </row>
    <row r="2174" s="153" customFormat="1" ht="15.75">
      <c r="A2174" s="162"/>
    </row>
    <row r="2175" s="153" customFormat="1" ht="15.75">
      <c r="A2175" s="162"/>
    </row>
    <row r="2176" s="153" customFormat="1" ht="15.75">
      <c r="A2176" s="162"/>
    </row>
    <row r="2177" s="153" customFormat="1" ht="15.75">
      <c r="A2177" s="162"/>
    </row>
    <row r="2178" s="153" customFormat="1" ht="15.75">
      <c r="A2178" s="162"/>
    </row>
    <row r="2179" s="153" customFormat="1" ht="15.75">
      <c r="A2179" s="162"/>
    </row>
    <row r="2180" s="153" customFormat="1" ht="15.75">
      <c r="A2180" s="162"/>
    </row>
    <row r="2181" s="153" customFormat="1" ht="15.75">
      <c r="A2181" s="162"/>
    </row>
    <row r="2182" s="153" customFormat="1" ht="15.75">
      <c r="A2182" s="162"/>
    </row>
    <row r="2183" s="153" customFormat="1" ht="15.75">
      <c r="A2183" s="162"/>
    </row>
    <row r="2184" s="153" customFormat="1" ht="15.75">
      <c r="A2184" s="162"/>
    </row>
    <row r="2185" s="153" customFormat="1" ht="15.75">
      <c r="A2185" s="162"/>
    </row>
    <row r="2186" s="153" customFormat="1" ht="15.75">
      <c r="A2186" s="162"/>
    </row>
    <row r="2187" s="153" customFormat="1" ht="15.75">
      <c r="A2187" s="162"/>
    </row>
    <row r="2188" s="153" customFormat="1" ht="15.75">
      <c r="A2188" s="162"/>
    </row>
    <row r="2189" s="153" customFormat="1" ht="15.75">
      <c r="A2189" s="162"/>
    </row>
    <row r="2190" s="153" customFormat="1" ht="15.75">
      <c r="A2190" s="162"/>
    </row>
    <row r="2191" s="153" customFormat="1" ht="15.75">
      <c r="A2191" s="162"/>
    </row>
    <row r="2192" s="153" customFormat="1" ht="15.75">
      <c r="A2192" s="162"/>
    </row>
    <row r="2193" s="153" customFormat="1" ht="15.75">
      <c r="A2193" s="162"/>
    </row>
    <row r="2194" s="153" customFormat="1" ht="15.75">
      <c r="A2194" s="162"/>
    </row>
    <row r="2195" s="153" customFormat="1" ht="15.75">
      <c r="A2195" s="162"/>
    </row>
    <row r="2196" s="153" customFormat="1" ht="15.75">
      <c r="A2196" s="162"/>
    </row>
    <row r="2197" s="153" customFormat="1" ht="15.75">
      <c r="A2197" s="162"/>
    </row>
    <row r="2198" s="153" customFormat="1" ht="15.75">
      <c r="A2198" s="162"/>
    </row>
    <row r="2199" s="153" customFormat="1" ht="15.75">
      <c r="A2199" s="162"/>
    </row>
    <row r="2200" s="153" customFormat="1" ht="15.75">
      <c r="A2200" s="162"/>
    </row>
    <row r="2201" s="153" customFormat="1" ht="15.75">
      <c r="A2201" s="162"/>
    </row>
    <row r="2202" s="153" customFormat="1" ht="15.75">
      <c r="A2202" s="162"/>
    </row>
    <row r="2203" s="153" customFormat="1" ht="15.75">
      <c r="A2203" s="162"/>
    </row>
    <row r="2204" s="153" customFormat="1" ht="15.75">
      <c r="A2204" s="162"/>
    </row>
    <row r="2205" s="153" customFormat="1" ht="15.75">
      <c r="A2205" s="162"/>
    </row>
    <row r="2206" s="153" customFormat="1" ht="15.75">
      <c r="A2206" s="162"/>
    </row>
    <row r="2207" s="153" customFormat="1" ht="15.75">
      <c r="A2207" s="162"/>
    </row>
    <row r="2208" s="153" customFormat="1" ht="15.75">
      <c r="A2208" s="162"/>
    </row>
    <row r="2209" s="153" customFormat="1" ht="15.75">
      <c r="A2209" s="162"/>
    </row>
    <row r="2210" s="153" customFormat="1" ht="15.75">
      <c r="A2210" s="162"/>
    </row>
    <row r="2211" s="153" customFormat="1" ht="15.75">
      <c r="A2211" s="162"/>
    </row>
    <row r="2212" s="153" customFormat="1" ht="15.75">
      <c r="A2212" s="162"/>
    </row>
    <row r="2213" s="153" customFormat="1" ht="15.75">
      <c r="A2213" s="162"/>
    </row>
    <row r="2214" s="153" customFormat="1" ht="15.75">
      <c r="A2214" s="162"/>
    </row>
    <row r="2215" s="153" customFormat="1" ht="15.75">
      <c r="A2215" s="162"/>
    </row>
    <row r="2216" s="153" customFormat="1" ht="15.75">
      <c r="A2216" s="162"/>
    </row>
    <row r="2217" s="153" customFormat="1" ht="15.75">
      <c r="A2217" s="162"/>
    </row>
    <row r="2218" s="153" customFormat="1" ht="15.75">
      <c r="A2218" s="162"/>
    </row>
    <row r="2219" s="153" customFormat="1" ht="15.75">
      <c r="A2219" s="162"/>
    </row>
    <row r="2220" s="153" customFormat="1" ht="15.75">
      <c r="A2220" s="162"/>
    </row>
    <row r="2221" s="153" customFormat="1" ht="15.75">
      <c r="A2221" s="162"/>
    </row>
    <row r="2222" s="153" customFormat="1" ht="15.75">
      <c r="A2222" s="162"/>
    </row>
    <row r="2223" s="153" customFormat="1" ht="15.75">
      <c r="A2223" s="162"/>
    </row>
    <row r="2224" s="153" customFormat="1" ht="15.75">
      <c r="A2224" s="162"/>
    </row>
    <row r="2225" s="153" customFormat="1" ht="15.75">
      <c r="A2225" s="162"/>
    </row>
    <row r="2226" s="153" customFormat="1" ht="15.75">
      <c r="A2226" s="162"/>
    </row>
    <row r="2227" s="153" customFormat="1" ht="15.75">
      <c r="A2227" s="162"/>
    </row>
    <row r="2228" s="153" customFormat="1" ht="15.75">
      <c r="A2228" s="162"/>
    </row>
    <row r="2229" s="153" customFormat="1" ht="15.75">
      <c r="A2229" s="162"/>
    </row>
    <row r="2230" s="153" customFormat="1" ht="15.75">
      <c r="A2230" s="162"/>
    </row>
    <row r="2231" s="153" customFormat="1" ht="15.75">
      <c r="A2231" s="162"/>
    </row>
    <row r="2232" s="153" customFormat="1" ht="15.75">
      <c r="A2232" s="162"/>
    </row>
    <row r="2233" s="153" customFormat="1" ht="15.75">
      <c r="A2233" s="162"/>
    </row>
    <row r="2234" s="153" customFormat="1" ht="15.75">
      <c r="A2234" s="162"/>
    </row>
    <row r="2235" s="153" customFormat="1" ht="15.75">
      <c r="A2235" s="162"/>
    </row>
    <row r="2236" s="153" customFormat="1" ht="15.75">
      <c r="A2236" s="162"/>
    </row>
    <row r="2237" s="153" customFormat="1" ht="15.75">
      <c r="A2237" s="162"/>
    </row>
    <row r="2238" s="153" customFormat="1" ht="15.75">
      <c r="A2238" s="162"/>
    </row>
    <row r="2239" s="153" customFormat="1" ht="15.75">
      <c r="A2239" s="162"/>
    </row>
    <row r="2240" s="153" customFormat="1" ht="15.75">
      <c r="A2240" s="162"/>
    </row>
    <row r="2241" s="153" customFormat="1" ht="15.75">
      <c r="A2241" s="162"/>
    </row>
    <row r="2242" s="153" customFormat="1" ht="15.75">
      <c r="A2242" s="162"/>
    </row>
    <row r="2243" s="153" customFormat="1" ht="15.75">
      <c r="A2243" s="162"/>
    </row>
    <row r="2244" s="153" customFormat="1" ht="15.75">
      <c r="A2244" s="162"/>
    </row>
    <row r="2245" s="153" customFormat="1" ht="15.75">
      <c r="A2245" s="162"/>
    </row>
    <row r="2246" s="153" customFormat="1" ht="15.75">
      <c r="A2246" s="162"/>
    </row>
    <row r="2247" s="153" customFormat="1" ht="15.75">
      <c r="A2247" s="162"/>
    </row>
    <row r="2248" s="153" customFormat="1" ht="15.75">
      <c r="A2248" s="162"/>
    </row>
    <row r="2249" s="153" customFormat="1" ht="15.75">
      <c r="A2249" s="162"/>
    </row>
    <row r="2250" s="153" customFormat="1" ht="15.75">
      <c r="A2250" s="162"/>
    </row>
    <row r="2251" s="153" customFormat="1" ht="15.75">
      <c r="A2251" s="162"/>
    </row>
    <row r="2252" s="153" customFormat="1" ht="15.75">
      <c r="A2252" s="162"/>
    </row>
    <row r="2253" s="153" customFormat="1" ht="15.75">
      <c r="A2253" s="162"/>
    </row>
    <row r="2254" s="153" customFormat="1" ht="15.75">
      <c r="A2254" s="162"/>
    </row>
    <row r="2255" s="153" customFormat="1" ht="15.75">
      <c r="A2255" s="162"/>
    </row>
    <row r="2256" s="153" customFormat="1" ht="15.75">
      <c r="A2256" s="162"/>
    </row>
    <row r="2257" s="153" customFormat="1" ht="15.75">
      <c r="A2257" s="162"/>
    </row>
    <row r="2258" s="153" customFormat="1" ht="15.75">
      <c r="A2258" s="162"/>
    </row>
    <row r="2259" s="153" customFormat="1" ht="15.75">
      <c r="A2259" s="162"/>
    </row>
    <row r="2260" s="153" customFormat="1" ht="15.75">
      <c r="A2260" s="162"/>
    </row>
    <row r="2261" s="153" customFormat="1" ht="15.75">
      <c r="A2261" s="162"/>
    </row>
    <row r="2262" s="153" customFormat="1" ht="15.75">
      <c r="A2262" s="162"/>
    </row>
    <row r="2263" s="153" customFormat="1" ht="15.75">
      <c r="A2263" s="162"/>
    </row>
    <row r="2264" s="153" customFormat="1" ht="15.75">
      <c r="A2264" s="162"/>
    </row>
    <row r="2265" s="153" customFormat="1" ht="15.75">
      <c r="A2265" s="162"/>
    </row>
    <row r="2266" s="153" customFormat="1" ht="15.75">
      <c r="A2266" s="162"/>
    </row>
    <row r="2267" s="153" customFormat="1" ht="15.75">
      <c r="A2267" s="162"/>
    </row>
    <row r="2268" s="153" customFormat="1" ht="15.75">
      <c r="A2268" s="162"/>
    </row>
    <row r="2269" s="153" customFormat="1" ht="15.75">
      <c r="A2269" s="162"/>
    </row>
    <row r="2270" s="153" customFormat="1" ht="15.75">
      <c r="A2270" s="162"/>
    </row>
    <row r="2271" s="153" customFormat="1" ht="15.75">
      <c r="A2271" s="162"/>
    </row>
    <row r="2272" s="153" customFormat="1" ht="15.75">
      <c r="A2272" s="162"/>
    </row>
    <row r="2273" s="153" customFormat="1" ht="15.75">
      <c r="A2273" s="162"/>
    </row>
    <row r="2274" s="153" customFormat="1" ht="15.75">
      <c r="A2274" s="162"/>
    </row>
    <row r="2275" s="153" customFormat="1" ht="15.75">
      <c r="A2275" s="162"/>
    </row>
    <row r="2276" s="153" customFormat="1" ht="15.75">
      <c r="A2276" s="162"/>
    </row>
    <row r="2277" s="153" customFormat="1" ht="15.75">
      <c r="A2277" s="162"/>
    </row>
    <row r="2278" s="153" customFormat="1" ht="15.75">
      <c r="A2278" s="162"/>
    </row>
    <row r="2279" s="153" customFormat="1" ht="15.75">
      <c r="A2279" s="162"/>
    </row>
    <row r="2280" s="153" customFormat="1" ht="15.75">
      <c r="A2280" s="162"/>
    </row>
    <row r="2281" s="153" customFormat="1" ht="15.75">
      <c r="A2281" s="162"/>
    </row>
    <row r="2282" s="153" customFormat="1" ht="15.75">
      <c r="A2282" s="162"/>
    </row>
    <row r="2283" s="153" customFormat="1" ht="15.75">
      <c r="A2283" s="162"/>
    </row>
    <row r="2284" s="153" customFormat="1" ht="15.75">
      <c r="A2284" s="162"/>
    </row>
    <row r="2285" s="153" customFormat="1" ht="15.75">
      <c r="A2285" s="162"/>
    </row>
    <row r="2286" s="153" customFormat="1" ht="15.75">
      <c r="A2286" s="162"/>
    </row>
    <row r="2287" s="153" customFormat="1" ht="15.75">
      <c r="A2287" s="162"/>
    </row>
    <row r="2288" s="153" customFormat="1" ht="15.75">
      <c r="A2288" s="162"/>
    </row>
    <row r="2289" s="153" customFormat="1" ht="15.75">
      <c r="A2289" s="162"/>
    </row>
    <row r="2290" s="153" customFormat="1" ht="15.75">
      <c r="A2290" s="162"/>
    </row>
    <row r="2291" s="153" customFormat="1" ht="15.75">
      <c r="A2291" s="162"/>
    </row>
    <row r="2292" s="153" customFormat="1" ht="15.75">
      <c r="A2292" s="162"/>
    </row>
    <row r="2293" s="153" customFormat="1" ht="15.75">
      <c r="A2293" s="162"/>
    </row>
    <row r="2294" s="153" customFormat="1" ht="15.75">
      <c r="A2294" s="162"/>
    </row>
    <row r="2295" s="153" customFormat="1" ht="15.75">
      <c r="A2295" s="162"/>
    </row>
    <row r="2296" s="153" customFormat="1" ht="15.75">
      <c r="A2296" s="162"/>
    </row>
    <row r="2297" s="153" customFormat="1" ht="15.75">
      <c r="A2297" s="162"/>
    </row>
    <row r="2298" s="153" customFormat="1" ht="15.75">
      <c r="A2298" s="162"/>
    </row>
    <row r="2299" s="153" customFormat="1" ht="15.75">
      <c r="A2299" s="162"/>
    </row>
    <row r="2300" s="153" customFormat="1" ht="15.75">
      <c r="A2300" s="162"/>
    </row>
    <row r="2301" s="153" customFormat="1" ht="15.75">
      <c r="A2301" s="162"/>
    </row>
    <row r="2302" s="153" customFormat="1" ht="15.75">
      <c r="A2302" s="162"/>
    </row>
    <row r="2303" s="153" customFormat="1" ht="15.75">
      <c r="A2303" s="162"/>
    </row>
    <row r="2304" s="153" customFormat="1" ht="15.75">
      <c r="A2304" s="162"/>
    </row>
    <row r="2305" s="153" customFormat="1" ht="15.75">
      <c r="A2305" s="162"/>
    </row>
    <row r="2306" s="153" customFormat="1" ht="15.75">
      <c r="A2306" s="162"/>
    </row>
    <row r="2307" s="153" customFormat="1" ht="15.75">
      <c r="A2307" s="162"/>
    </row>
    <row r="2308" s="153" customFormat="1" ht="15.75">
      <c r="A2308" s="162"/>
    </row>
    <row r="2309" s="153" customFormat="1" ht="15.75">
      <c r="A2309" s="162"/>
    </row>
    <row r="2310" s="153" customFormat="1" ht="15.75">
      <c r="A2310" s="162"/>
    </row>
    <row r="2311" s="153" customFormat="1" ht="15.75">
      <c r="A2311" s="162"/>
    </row>
    <row r="2312" s="153" customFormat="1" ht="15.75">
      <c r="A2312" s="162"/>
    </row>
    <row r="2313" s="153" customFormat="1" ht="15.75">
      <c r="A2313" s="162"/>
    </row>
    <row r="2314" s="153" customFormat="1" ht="15.75">
      <c r="A2314" s="162"/>
    </row>
    <row r="2315" s="153" customFormat="1" ht="15.75">
      <c r="A2315" s="162"/>
    </row>
    <row r="2316" s="153" customFormat="1" ht="15.75">
      <c r="A2316" s="162"/>
    </row>
    <row r="2317" s="153" customFormat="1" ht="15.75">
      <c r="A2317" s="162"/>
    </row>
    <row r="2318" s="153" customFormat="1" ht="15.75">
      <c r="A2318" s="162"/>
    </row>
    <row r="2319" s="153" customFormat="1" ht="15.75">
      <c r="A2319" s="162"/>
    </row>
    <row r="2320" s="153" customFormat="1" ht="15.75">
      <c r="A2320" s="162"/>
    </row>
    <row r="2321" s="153" customFormat="1" ht="15.75">
      <c r="A2321" s="162"/>
    </row>
    <row r="2322" s="153" customFormat="1" ht="15.75">
      <c r="A2322" s="162"/>
    </row>
    <row r="2323" s="153" customFormat="1" ht="15.75">
      <c r="A2323" s="162"/>
    </row>
    <row r="2324" s="153" customFormat="1" ht="15.75">
      <c r="A2324" s="162"/>
    </row>
    <row r="2325" s="153" customFormat="1" ht="15.75">
      <c r="A2325" s="162"/>
    </row>
    <row r="2326" s="153" customFormat="1" ht="15.75">
      <c r="A2326" s="162"/>
    </row>
    <row r="2327" s="153" customFormat="1" ht="15.75">
      <c r="A2327" s="162"/>
    </row>
    <row r="2328" s="153" customFormat="1" ht="15.75">
      <c r="A2328" s="162"/>
    </row>
    <row r="2329" s="153" customFormat="1" ht="15.75">
      <c r="A2329" s="162"/>
    </row>
    <row r="2330" s="153" customFormat="1" ht="15.75">
      <c r="A2330" s="162"/>
    </row>
    <row r="2331" s="153" customFormat="1" ht="15.75">
      <c r="A2331" s="162"/>
    </row>
    <row r="2332" s="153" customFormat="1" ht="15.75">
      <c r="A2332" s="162"/>
    </row>
    <row r="2333" s="153" customFormat="1" ht="15.75">
      <c r="A2333" s="162"/>
    </row>
    <row r="2334" s="153" customFormat="1" ht="15.75">
      <c r="A2334" s="162"/>
    </row>
    <row r="2335" s="153" customFormat="1" ht="15.75">
      <c r="A2335" s="162"/>
    </row>
    <row r="2336" s="153" customFormat="1" ht="15.75">
      <c r="A2336" s="162"/>
    </row>
    <row r="2337" s="153" customFormat="1" ht="15.75">
      <c r="A2337" s="162"/>
    </row>
    <row r="2338" s="153" customFormat="1" ht="15.75">
      <c r="A2338" s="162"/>
    </row>
    <row r="2339" s="153" customFormat="1" ht="15.75">
      <c r="A2339" s="162"/>
    </row>
    <row r="2340" s="153" customFormat="1" ht="15.75">
      <c r="A2340" s="162"/>
    </row>
    <row r="2341" s="153" customFormat="1" ht="15.75">
      <c r="A2341" s="162"/>
    </row>
    <row r="2342" s="153" customFormat="1" ht="15.75">
      <c r="A2342" s="162"/>
    </row>
    <row r="2343" s="153" customFormat="1" ht="15.75">
      <c r="A2343" s="162"/>
    </row>
    <row r="2344" s="153" customFormat="1" ht="15.75">
      <c r="A2344" s="162"/>
    </row>
    <row r="2345" s="153" customFormat="1" ht="15.75">
      <c r="A2345" s="162"/>
    </row>
    <row r="2346" s="153" customFormat="1" ht="15.75">
      <c r="A2346" s="162"/>
    </row>
    <row r="2347" s="153" customFormat="1" ht="15.75">
      <c r="A2347" s="162"/>
    </row>
    <row r="2348" s="153" customFormat="1" ht="15.75">
      <c r="A2348" s="162"/>
    </row>
    <row r="2349" s="153" customFormat="1" ht="15.75">
      <c r="A2349" s="162"/>
    </row>
    <row r="2350" s="153" customFormat="1" ht="15.75">
      <c r="A2350" s="162"/>
    </row>
    <row r="2351" s="153" customFormat="1" ht="15.75">
      <c r="A2351" s="162"/>
    </row>
    <row r="2352" s="153" customFormat="1" ht="15.75">
      <c r="A2352" s="162"/>
    </row>
    <row r="2353" s="153" customFormat="1" ht="15.75">
      <c r="A2353" s="162"/>
    </row>
    <row r="2354" s="153" customFormat="1" ht="15.75">
      <c r="A2354" s="162"/>
    </row>
    <row r="2355" s="153" customFormat="1" ht="15.75">
      <c r="A2355" s="162"/>
    </row>
    <row r="2356" s="153" customFormat="1" ht="15.75">
      <c r="A2356" s="162"/>
    </row>
    <row r="2357" s="153" customFormat="1" ht="15.75">
      <c r="A2357" s="162"/>
    </row>
    <row r="2358" s="153" customFormat="1" ht="15.75">
      <c r="A2358" s="162"/>
    </row>
    <row r="2359" s="153" customFormat="1" ht="15.75">
      <c r="A2359" s="162"/>
    </row>
    <row r="2360" s="153" customFormat="1" ht="15.75">
      <c r="A2360" s="162"/>
    </row>
    <row r="2361" s="153" customFormat="1" ht="15.75">
      <c r="A2361" s="162"/>
    </row>
    <row r="2362" s="153" customFormat="1" ht="15.75">
      <c r="A2362" s="162"/>
    </row>
    <row r="2363" s="153" customFormat="1" ht="15.75">
      <c r="A2363" s="162"/>
    </row>
    <row r="2364" s="153" customFormat="1" ht="15.75">
      <c r="A2364" s="162"/>
    </row>
    <row r="2365" s="153" customFormat="1" ht="15.75">
      <c r="A2365" s="162"/>
    </row>
    <row r="2366" s="153" customFormat="1" ht="15.75">
      <c r="A2366" s="162"/>
    </row>
    <row r="2367" s="153" customFormat="1" ht="15.75">
      <c r="A2367" s="162"/>
    </row>
    <row r="2368" s="153" customFormat="1" ht="15.75">
      <c r="A2368" s="162"/>
    </row>
    <row r="2369" s="153" customFormat="1" ht="15.75">
      <c r="A2369" s="162"/>
    </row>
    <row r="2370" s="153" customFormat="1" ht="15.75">
      <c r="A2370" s="162"/>
    </row>
    <row r="2371" s="153" customFormat="1" ht="15.75">
      <c r="A2371" s="162"/>
    </row>
    <row r="2372" s="153" customFormat="1" ht="15.75">
      <c r="A2372" s="162"/>
    </row>
    <row r="2373" s="153" customFormat="1" ht="15.75">
      <c r="A2373" s="162"/>
    </row>
    <row r="2374" s="153" customFormat="1" ht="15.75">
      <c r="A2374" s="162"/>
    </row>
    <row r="2375" s="153" customFormat="1" ht="15.75">
      <c r="A2375" s="162"/>
    </row>
    <row r="2376" s="153" customFormat="1" ht="15.75">
      <c r="A2376" s="162"/>
    </row>
    <row r="2377" s="153" customFormat="1" ht="15.75">
      <c r="A2377" s="162"/>
    </row>
    <row r="2378" s="153" customFormat="1" ht="15.75">
      <c r="A2378" s="162"/>
    </row>
    <row r="2379" s="153" customFormat="1" ht="15.75">
      <c r="A2379" s="162"/>
    </row>
    <row r="2380" s="153" customFormat="1" ht="15.75">
      <c r="A2380" s="162"/>
    </row>
    <row r="2381" s="153" customFormat="1" ht="15.75">
      <c r="A2381" s="162"/>
    </row>
    <row r="2382" s="153" customFormat="1" ht="15.75">
      <c r="A2382" s="162"/>
    </row>
    <row r="2383" s="153" customFormat="1" ht="15.75">
      <c r="A2383" s="162"/>
    </row>
    <row r="2384" s="153" customFormat="1" ht="15.75">
      <c r="A2384" s="162"/>
    </row>
    <row r="2385" s="153" customFormat="1" ht="15.75">
      <c r="A2385" s="162"/>
    </row>
    <row r="2386" s="153" customFormat="1" ht="15.75">
      <c r="A2386" s="162"/>
    </row>
    <row r="2387" s="153" customFormat="1" ht="15.75">
      <c r="A2387" s="162"/>
    </row>
    <row r="2388" s="153" customFormat="1" ht="15.75">
      <c r="A2388" s="162"/>
    </row>
    <row r="2389" s="153" customFormat="1" ht="15.75">
      <c r="A2389" s="162"/>
    </row>
    <row r="2390" s="153" customFormat="1" ht="15.75">
      <c r="A2390" s="162"/>
    </row>
    <row r="2391" s="153" customFormat="1" ht="15.75">
      <c r="A2391" s="162"/>
    </row>
    <row r="2392" s="153" customFormat="1" ht="15.75">
      <c r="A2392" s="162"/>
    </row>
    <row r="2393" s="153" customFormat="1" ht="15.75">
      <c r="A2393" s="162"/>
    </row>
    <row r="2394" s="153" customFormat="1" ht="15.75">
      <c r="A2394" s="162"/>
    </row>
    <row r="2395" s="153" customFormat="1" ht="15.75">
      <c r="A2395" s="162"/>
    </row>
    <row r="2396" s="153" customFormat="1" ht="15.75">
      <c r="A2396" s="162"/>
    </row>
    <row r="2397" s="153" customFormat="1" ht="15.75">
      <c r="A2397" s="162"/>
    </row>
    <row r="2398" s="153" customFormat="1" ht="15.75">
      <c r="A2398" s="162"/>
    </row>
    <row r="2399" s="153" customFormat="1" ht="15.75">
      <c r="A2399" s="162"/>
    </row>
    <row r="2400" s="153" customFormat="1" ht="15.75">
      <c r="A2400" s="162"/>
    </row>
    <row r="2401" s="153" customFormat="1" ht="15.75">
      <c r="A2401" s="162"/>
    </row>
    <row r="2402" s="153" customFormat="1" ht="15.75">
      <c r="A2402" s="162"/>
    </row>
    <row r="2403" s="153" customFormat="1" ht="15.75">
      <c r="A2403" s="162"/>
    </row>
    <row r="2404" s="153" customFormat="1" ht="15.75">
      <c r="A2404" s="162"/>
    </row>
    <row r="2405" s="153" customFormat="1" ht="15.75">
      <c r="A2405" s="162"/>
    </row>
    <row r="2406" s="153" customFormat="1" ht="15.75">
      <c r="A2406" s="162"/>
    </row>
    <row r="2407" s="153" customFormat="1" ht="15.75">
      <c r="A2407" s="162"/>
    </row>
    <row r="2408" s="153" customFormat="1" ht="15.75">
      <c r="A2408" s="162"/>
    </row>
    <row r="2409" s="153" customFormat="1" ht="15.75">
      <c r="A2409" s="162"/>
    </row>
    <row r="2410" s="153" customFormat="1" ht="15.75">
      <c r="A2410" s="162"/>
    </row>
    <row r="2411" s="153" customFormat="1" ht="15.75">
      <c r="A2411" s="162"/>
    </row>
    <row r="2412" s="153" customFormat="1" ht="15.75">
      <c r="A2412" s="162"/>
    </row>
    <row r="2413" s="153" customFormat="1" ht="15.75">
      <c r="A2413" s="162"/>
    </row>
    <row r="2414" s="153" customFormat="1" ht="15.75">
      <c r="A2414" s="162"/>
    </row>
    <row r="2415" s="153" customFormat="1" ht="15.75">
      <c r="A2415" s="162"/>
    </row>
    <row r="2416" s="153" customFormat="1" ht="15.75">
      <c r="A2416" s="162"/>
    </row>
  </sheetData>
  <sheetProtection/>
  <printOptions horizontalCentered="1"/>
  <pageMargins left="0.7874015748031497" right="0.7874015748031497" top="1.93" bottom="0.35433070866141736" header="0.4" footer="0.16"/>
  <pageSetup fitToHeight="1" fitToWidth="1" horizontalDpi="600" verticalDpi="600" orientation="landscape" paperSize="9" r:id="rId1"/>
  <headerFooter alignWithMargins="0">
    <oddHeader>&amp;LMAGYARPOLÁNY ÉS KISLŐD
KÖZSÉGEK KÖRJEGYZŐSÉGE&amp;C2012.ÉVI KÖLTSÉGVETÉS
FELHALMOZÁSI ÉS FELÚJÍTÁSI
KIADÁSOK - BEVÉTELEK
&amp;R8/b.melléklet Magyarpolány Község
Önkormányzata Képviselő-testületének
2/2012. (II.13.) önkormányzati rendeletéhez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9.125" style="165" customWidth="1"/>
    <col min="2" max="2" width="35.00390625" style="165" bestFit="1" customWidth="1"/>
    <col min="3" max="3" width="12.625" style="168" bestFit="1" customWidth="1"/>
    <col min="4" max="4" width="28.75390625" style="168" bestFit="1" customWidth="1"/>
    <col min="5" max="5" width="12.625" style="168" bestFit="1" customWidth="1"/>
    <col min="6" max="16384" width="9.125" style="165" customWidth="1"/>
  </cols>
  <sheetData>
    <row r="1" ht="15">
      <c r="E1" s="237" t="s">
        <v>363</v>
      </c>
    </row>
    <row r="2" spans="1:5" s="179" customFormat="1" ht="27.75" customHeight="1">
      <c r="A2" s="181"/>
      <c r="B2" s="181" t="s">
        <v>0</v>
      </c>
      <c r="C2" s="178" t="s">
        <v>1</v>
      </c>
      <c r="D2" s="178" t="s">
        <v>305</v>
      </c>
      <c r="E2" s="178" t="s">
        <v>306</v>
      </c>
    </row>
    <row r="3" spans="1:5" s="179" customFormat="1" ht="27.75" customHeight="1">
      <c r="A3" s="181"/>
      <c r="B3" s="181" t="s">
        <v>453</v>
      </c>
      <c r="C3" s="178"/>
      <c r="D3" s="178" t="s">
        <v>454</v>
      </c>
      <c r="E3" s="178"/>
    </row>
    <row r="4" spans="1:5" ht="27.75" customHeight="1">
      <c r="A4" s="164">
        <v>1</v>
      </c>
      <c r="B4" s="164" t="s">
        <v>462</v>
      </c>
      <c r="C4" s="170">
        <v>2200</v>
      </c>
      <c r="D4" s="170" t="s">
        <v>456</v>
      </c>
      <c r="E4" s="170">
        <f>SUM('9.a.sz.m-MAMI'!C18)</f>
        <v>24902</v>
      </c>
    </row>
    <row r="5" spans="1:5" ht="27.75" customHeight="1">
      <c r="A5" s="164">
        <v>2</v>
      </c>
      <c r="B5" s="164" t="s">
        <v>463</v>
      </c>
      <c r="C5" s="170">
        <v>36190</v>
      </c>
      <c r="D5" s="170" t="s">
        <v>458</v>
      </c>
      <c r="E5" s="170">
        <f>SUM('9.a.sz.m-MAMI'!C21)</f>
        <v>6593.040000000001</v>
      </c>
    </row>
    <row r="6" spans="1:5" ht="27.75" customHeight="1">
      <c r="A6" s="164">
        <v>3</v>
      </c>
      <c r="B6" s="164" t="s">
        <v>464</v>
      </c>
      <c r="C6" s="170">
        <v>57</v>
      </c>
      <c r="D6" s="170" t="s">
        <v>369</v>
      </c>
      <c r="E6" s="170">
        <v>12124</v>
      </c>
    </row>
    <row r="7" spans="1:5" ht="27.75" customHeight="1">
      <c r="A7" s="164">
        <v>4</v>
      </c>
      <c r="B7" s="164" t="s">
        <v>465</v>
      </c>
      <c r="C7" s="170">
        <v>5172</v>
      </c>
      <c r="D7" s="170"/>
      <c r="E7" s="170"/>
    </row>
    <row r="8" spans="1:5" s="180" customFormat="1" ht="27.75" customHeight="1">
      <c r="A8" s="176">
        <v>5</v>
      </c>
      <c r="B8" s="176" t="s">
        <v>461</v>
      </c>
      <c r="C8" s="172">
        <f>SUM(C4:C7)</f>
        <v>43619</v>
      </c>
      <c r="D8" s="172" t="s">
        <v>461</v>
      </c>
      <c r="E8" s="172">
        <f>SUM(E4:E6)</f>
        <v>43619.04</v>
      </c>
    </row>
    <row r="9" ht="27.75" customHeight="1"/>
  </sheetData>
  <sheetProtection/>
  <printOptions horizontalCentered="1"/>
  <pageMargins left="0.7480314960629921" right="0.7480314960629921" top="1.36" bottom="0.984251968503937" header="0.5118110236220472" footer="0.5118110236220472"/>
  <pageSetup horizontalDpi="600" verticalDpi="600" orientation="landscape" paperSize="9" r:id="rId1"/>
  <headerFooter>
    <oddHeader>&amp;LMAGYARPOLÁNYI ALAPFOKÚ
MŰVÉSZETOKTATÁSI INTÉZMÉNY&amp;C2012.ÉVI KÖLTSÉGVETÉS&amp;R9.melléklet Magyarpolány Község
Önkormányzata Képviselő-testületének
2/2012. (II.13.) önkormányzati rendeletéhez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zoomScalePageLayoutView="0" workbookViewId="0" topLeftCell="A40">
      <selection activeCell="C20" sqref="C20"/>
    </sheetView>
  </sheetViews>
  <sheetFormatPr defaultColWidth="9.00390625" defaultRowHeight="12.75"/>
  <cols>
    <col min="1" max="1" width="9.125" style="106" customWidth="1"/>
    <col min="2" max="2" width="45.25390625" style="105" customWidth="1"/>
    <col min="3" max="3" width="12.25390625" style="105" bestFit="1" customWidth="1"/>
    <col min="4" max="16384" width="9.125" style="105" customWidth="1"/>
  </cols>
  <sheetData>
    <row r="1" spans="1:5" s="104" customFormat="1" ht="15.75">
      <c r="A1" s="119"/>
      <c r="B1" s="121" t="s">
        <v>277</v>
      </c>
      <c r="C1" s="122"/>
      <c r="D1" s="123"/>
      <c r="E1" s="123"/>
    </row>
    <row r="2" spans="1:5" s="104" customFormat="1" ht="25.5" customHeight="1">
      <c r="A2" s="119"/>
      <c r="B2" s="289" t="s">
        <v>278</v>
      </c>
      <c r="C2" s="289"/>
      <c r="D2" s="123"/>
      <c r="E2" s="123"/>
    </row>
    <row r="3" spans="1:5" s="104" customFormat="1" ht="15.75">
      <c r="A3" s="119"/>
      <c r="B3" s="124"/>
      <c r="C3" s="132" t="s">
        <v>363</v>
      </c>
      <c r="D3" s="123"/>
      <c r="E3" s="123"/>
    </row>
    <row r="4" spans="1:5" s="106" customFormat="1" ht="15.75">
      <c r="A4" s="130"/>
      <c r="B4" s="107" t="s">
        <v>0</v>
      </c>
      <c r="C4" s="107" t="s">
        <v>1</v>
      </c>
      <c r="D4" s="125"/>
      <c r="E4" s="125"/>
    </row>
    <row r="5" spans="1:5" s="106" customFormat="1" ht="15.75">
      <c r="A5" s="130">
        <v>1</v>
      </c>
      <c r="B5" s="107"/>
      <c r="C5" s="107" t="s">
        <v>85</v>
      </c>
      <c r="D5" s="125"/>
      <c r="E5" s="125"/>
    </row>
    <row r="6" spans="1:5" s="104" customFormat="1" ht="15.75">
      <c r="A6" s="131">
        <v>2</v>
      </c>
      <c r="B6" s="108" t="s">
        <v>279</v>
      </c>
      <c r="C6" s="109">
        <v>12186</v>
      </c>
      <c r="D6" s="123"/>
      <c r="E6" s="123"/>
    </row>
    <row r="7" spans="1:5" s="104" customFormat="1" ht="15.75">
      <c r="A7" s="130">
        <v>3</v>
      </c>
      <c r="B7" s="108" t="s">
        <v>280</v>
      </c>
      <c r="C7" s="109">
        <v>881</v>
      </c>
      <c r="D7" s="126"/>
      <c r="E7" s="123"/>
    </row>
    <row r="8" spans="1:5" s="104" customFormat="1" ht="15.75">
      <c r="A8" s="131">
        <v>4</v>
      </c>
      <c r="B8" s="108" t="s">
        <v>281</v>
      </c>
      <c r="C8" s="109">
        <v>1882</v>
      </c>
      <c r="D8" s="123"/>
      <c r="E8" s="123"/>
    </row>
    <row r="9" spans="1:5" s="104" customFormat="1" ht="15.75">
      <c r="A9" s="130">
        <v>5</v>
      </c>
      <c r="B9" s="108" t="s">
        <v>282</v>
      </c>
      <c r="C9" s="109">
        <v>456</v>
      </c>
      <c r="D9" s="123"/>
      <c r="E9" s="123"/>
    </row>
    <row r="10" spans="1:5" s="104" customFormat="1" ht="15.75">
      <c r="A10" s="131">
        <v>6</v>
      </c>
      <c r="B10" s="108" t="s">
        <v>283</v>
      </c>
      <c r="C10" s="109"/>
      <c r="D10" s="123"/>
      <c r="E10" s="123"/>
    </row>
    <row r="11" spans="1:5" s="104" customFormat="1" ht="15.75">
      <c r="A11" s="130">
        <v>7</v>
      </c>
      <c r="B11" s="108" t="s">
        <v>284</v>
      </c>
      <c r="C11" s="109">
        <v>150</v>
      </c>
      <c r="D11" s="123"/>
      <c r="E11" s="123"/>
    </row>
    <row r="12" spans="1:5" s="104" customFormat="1" ht="15.75">
      <c r="A12" s="131">
        <v>8</v>
      </c>
      <c r="B12" s="108" t="s">
        <v>285</v>
      </c>
      <c r="C12" s="109">
        <v>702</v>
      </c>
      <c r="D12" s="123"/>
      <c r="E12" s="123"/>
    </row>
    <row r="13" spans="1:5" s="104" customFormat="1" ht="15.75">
      <c r="A13" s="130">
        <v>9</v>
      </c>
      <c r="B13" s="108" t="s">
        <v>286</v>
      </c>
      <c r="C13" s="109">
        <v>420</v>
      </c>
      <c r="D13" s="123"/>
      <c r="E13" s="123"/>
    </row>
    <row r="14" spans="1:5" s="104" customFormat="1" ht="15.75">
      <c r="A14" s="131">
        <v>10</v>
      </c>
      <c r="B14" s="108" t="s">
        <v>287</v>
      </c>
      <c r="C14" s="109">
        <v>3279</v>
      </c>
      <c r="D14" s="123"/>
      <c r="E14" s="123"/>
    </row>
    <row r="15" spans="1:5" s="104" customFormat="1" ht="15.75">
      <c r="A15" s="130">
        <v>11</v>
      </c>
      <c r="B15" s="108" t="s">
        <v>288</v>
      </c>
      <c r="C15" s="109">
        <v>130</v>
      </c>
      <c r="D15" s="123"/>
      <c r="E15" s="123"/>
    </row>
    <row r="16" spans="1:5" s="104" customFormat="1" ht="15.75">
      <c r="A16" s="131">
        <v>12</v>
      </c>
      <c r="B16" s="108" t="s">
        <v>289</v>
      </c>
      <c r="C16" s="109">
        <v>180</v>
      </c>
      <c r="D16" s="123"/>
      <c r="E16" s="123"/>
    </row>
    <row r="17" spans="1:5" s="104" customFormat="1" ht="15.75">
      <c r="A17" s="130">
        <v>13</v>
      </c>
      <c r="B17" s="110" t="s">
        <v>265</v>
      </c>
      <c r="C17" s="111">
        <v>4636</v>
      </c>
      <c r="D17" s="123"/>
      <c r="E17" s="123"/>
    </row>
    <row r="18" spans="1:5" s="104" customFormat="1" ht="15.75">
      <c r="A18" s="131">
        <v>14</v>
      </c>
      <c r="B18" s="112" t="s">
        <v>104</v>
      </c>
      <c r="C18" s="113">
        <f>SUM(C6:C17)</f>
        <v>24902</v>
      </c>
      <c r="D18" s="123"/>
      <c r="E18" s="123"/>
    </row>
    <row r="19" spans="1:5" s="104" customFormat="1" ht="15.75">
      <c r="A19" s="130">
        <v>15</v>
      </c>
      <c r="B19" s="108" t="s">
        <v>353</v>
      </c>
      <c r="C19" s="109">
        <f>SUM(C6+C7+C8+C9+C12+C14+C15+C17)*0.27+1</f>
        <v>6522.040000000001</v>
      </c>
      <c r="D19" s="123"/>
      <c r="E19" s="123"/>
    </row>
    <row r="20" spans="1:5" s="104" customFormat="1" ht="15.75">
      <c r="A20" s="131">
        <v>16</v>
      </c>
      <c r="B20" s="108" t="s">
        <v>290</v>
      </c>
      <c r="C20" s="109">
        <v>71</v>
      </c>
      <c r="D20" s="123"/>
      <c r="E20" s="123"/>
    </row>
    <row r="21" spans="1:5" s="104" customFormat="1" ht="15.75">
      <c r="A21" s="130">
        <v>17</v>
      </c>
      <c r="B21" s="112" t="s">
        <v>107</v>
      </c>
      <c r="C21" s="113">
        <f>SUM(C19:C20)</f>
        <v>6593.040000000001</v>
      </c>
      <c r="D21" s="123"/>
      <c r="E21" s="123"/>
    </row>
    <row r="22" spans="1:5" s="104" customFormat="1" ht="15.75">
      <c r="A22" s="131">
        <v>18</v>
      </c>
      <c r="B22" s="108" t="s">
        <v>214</v>
      </c>
      <c r="C22" s="109">
        <v>2</v>
      </c>
      <c r="D22" s="123"/>
      <c r="E22" s="123"/>
    </row>
    <row r="23" spans="1:5" s="104" customFormat="1" ht="15.75">
      <c r="A23" s="130">
        <v>19</v>
      </c>
      <c r="B23" s="108" t="s">
        <v>114</v>
      </c>
      <c r="C23" s="109">
        <v>130</v>
      </c>
      <c r="D23" s="123"/>
      <c r="E23" s="123"/>
    </row>
    <row r="24" spans="1:5" s="104" customFormat="1" ht="15.75">
      <c r="A24" s="131">
        <v>20</v>
      </c>
      <c r="B24" s="108" t="s">
        <v>291</v>
      </c>
      <c r="C24" s="109">
        <v>1200</v>
      </c>
      <c r="D24" s="123"/>
      <c r="E24" s="123"/>
    </row>
    <row r="25" spans="1:5" s="104" customFormat="1" ht="15.75">
      <c r="A25" s="130">
        <v>21</v>
      </c>
      <c r="B25" s="108" t="s">
        <v>292</v>
      </c>
      <c r="C25" s="109">
        <v>20</v>
      </c>
      <c r="D25" s="123"/>
      <c r="E25" s="123"/>
    </row>
    <row r="26" spans="1:5" s="104" customFormat="1" ht="15" customHeight="1">
      <c r="A26" s="131">
        <v>22</v>
      </c>
      <c r="B26" s="112" t="s">
        <v>92</v>
      </c>
      <c r="C26" s="113">
        <f>SUM(C22:C25)</f>
        <v>1352</v>
      </c>
      <c r="D26" s="123"/>
      <c r="E26" s="123"/>
    </row>
    <row r="27" spans="1:5" s="104" customFormat="1" ht="15.75">
      <c r="A27" s="130">
        <v>23</v>
      </c>
      <c r="B27" s="108" t="s">
        <v>108</v>
      </c>
      <c r="C27" s="109">
        <v>70</v>
      </c>
      <c r="D27" s="123"/>
      <c r="E27" s="123"/>
    </row>
    <row r="28" spans="1:5" s="104" customFormat="1" ht="15.75">
      <c r="A28" s="131">
        <v>24</v>
      </c>
      <c r="B28" s="108" t="s">
        <v>355</v>
      </c>
      <c r="C28" s="109">
        <v>20</v>
      </c>
      <c r="D28" s="123"/>
      <c r="E28" s="123"/>
    </row>
    <row r="29" spans="1:5" s="104" customFormat="1" ht="15.75">
      <c r="A29" s="130">
        <v>25</v>
      </c>
      <c r="B29" s="108" t="s">
        <v>293</v>
      </c>
      <c r="C29" s="109">
        <v>50</v>
      </c>
      <c r="D29" s="123"/>
      <c r="E29" s="123"/>
    </row>
    <row r="30" spans="1:5" s="104" customFormat="1" ht="15.75">
      <c r="A30" s="131">
        <v>26</v>
      </c>
      <c r="B30" s="108" t="s">
        <v>294</v>
      </c>
      <c r="C30" s="109">
        <v>200</v>
      </c>
      <c r="D30" s="123"/>
      <c r="E30" s="123"/>
    </row>
    <row r="31" spans="1:5" s="104" customFormat="1" ht="15.75">
      <c r="A31" s="130">
        <v>27</v>
      </c>
      <c r="B31" s="108" t="s">
        <v>295</v>
      </c>
      <c r="C31" s="109">
        <v>720</v>
      </c>
      <c r="D31" s="123"/>
      <c r="E31" s="123"/>
    </row>
    <row r="32" spans="1:5" s="104" customFormat="1" ht="15.75">
      <c r="A32" s="131">
        <v>28</v>
      </c>
      <c r="B32" s="108" t="s">
        <v>296</v>
      </c>
      <c r="C32" s="109">
        <v>120</v>
      </c>
      <c r="D32" s="123"/>
      <c r="E32" s="123"/>
    </row>
    <row r="33" spans="1:5" s="104" customFormat="1" ht="15.75">
      <c r="A33" s="130">
        <v>29</v>
      </c>
      <c r="B33" s="108" t="s">
        <v>297</v>
      </c>
      <c r="C33" s="109">
        <v>48</v>
      </c>
      <c r="D33" s="123"/>
      <c r="E33" s="123"/>
    </row>
    <row r="34" spans="1:5" s="104" customFormat="1" ht="15.75">
      <c r="A34" s="131">
        <v>30</v>
      </c>
      <c r="B34" s="108" t="s">
        <v>134</v>
      </c>
      <c r="C34" s="109">
        <v>48</v>
      </c>
      <c r="D34" s="123"/>
      <c r="E34" s="123"/>
    </row>
    <row r="35" spans="1:5" s="104" customFormat="1" ht="15.75">
      <c r="A35" s="130">
        <v>31</v>
      </c>
      <c r="B35" s="108" t="s">
        <v>298</v>
      </c>
      <c r="C35" s="109">
        <v>50</v>
      </c>
      <c r="D35" s="123"/>
      <c r="E35" s="123"/>
    </row>
    <row r="36" spans="1:5" s="104" customFormat="1" ht="15.75">
      <c r="A36" s="131">
        <v>32</v>
      </c>
      <c r="B36" s="108" t="s">
        <v>299</v>
      </c>
      <c r="C36" s="109">
        <v>4753</v>
      </c>
      <c r="D36" s="123"/>
      <c r="E36" s="123"/>
    </row>
    <row r="37" spans="1:5" s="104" customFormat="1" ht="15.75">
      <c r="A37" s="130">
        <v>33</v>
      </c>
      <c r="B37" s="112" t="s">
        <v>109</v>
      </c>
      <c r="C37" s="113">
        <f>SUM(C27:C36)</f>
        <v>6079</v>
      </c>
      <c r="D37" s="123"/>
      <c r="E37" s="123"/>
    </row>
    <row r="38" spans="1:5" ht="15.75">
      <c r="A38" s="131">
        <v>34</v>
      </c>
      <c r="B38" s="108" t="s">
        <v>300</v>
      </c>
      <c r="C38" s="109">
        <v>2000</v>
      </c>
      <c r="D38" s="122"/>
      <c r="E38" s="122"/>
    </row>
    <row r="39" spans="1:5" ht="15.75">
      <c r="A39" s="130">
        <v>35</v>
      </c>
      <c r="B39" s="108" t="s">
        <v>301</v>
      </c>
      <c r="C39" s="109">
        <v>1800</v>
      </c>
      <c r="D39" s="122"/>
      <c r="E39" s="122"/>
    </row>
    <row r="40" spans="1:5" ht="15.75">
      <c r="A40" s="131">
        <v>36</v>
      </c>
      <c r="B40" s="108" t="s">
        <v>93</v>
      </c>
      <c r="C40" s="109">
        <v>724</v>
      </c>
      <c r="D40" s="122"/>
      <c r="E40" s="122"/>
    </row>
    <row r="41" spans="1:5" ht="15.75">
      <c r="A41" s="130">
        <v>37</v>
      </c>
      <c r="B41" s="112" t="s">
        <v>94</v>
      </c>
      <c r="C41" s="113">
        <f>SUM(C38:C40)</f>
        <v>4524</v>
      </c>
      <c r="D41" s="122"/>
      <c r="E41" s="122"/>
    </row>
    <row r="42" spans="1:5" s="114" customFormat="1" ht="15.75">
      <c r="A42" s="131">
        <v>38</v>
      </c>
      <c r="B42" s="115" t="s">
        <v>302</v>
      </c>
      <c r="C42" s="116">
        <v>114</v>
      </c>
      <c r="D42" s="127"/>
      <c r="E42" s="127"/>
    </row>
    <row r="43" spans="1:5" ht="15.75">
      <c r="A43" s="130">
        <v>39</v>
      </c>
      <c r="B43" s="108" t="s">
        <v>137</v>
      </c>
      <c r="C43" s="109">
        <v>55</v>
      </c>
      <c r="D43" s="122"/>
      <c r="E43" s="122"/>
    </row>
    <row r="44" spans="1:5" ht="15.75">
      <c r="A44" s="131">
        <v>40</v>
      </c>
      <c r="B44" s="112" t="s">
        <v>354</v>
      </c>
      <c r="C44" s="113">
        <f>SUM(C42:C43)</f>
        <v>169</v>
      </c>
      <c r="D44" s="122"/>
      <c r="E44" s="122"/>
    </row>
    <row r="45" spans="1:5" ht="15.75">
      <c r="A45" s="130">
        <v>41</v>
      </c>
      <c r="B45" s="112" t="s">
        <v>95</v>
      </c>
      <c r="C45" s="113">
        <f>SUM(C44,C41,C37,C26,)</f>
        <v>12124</v>
      </c>
      <c r="D45" s="122"/>
      <c r="E45" s="122"/>
    </row>
    <row r="46" spans="1:5" ht="15.75">
      <c r="A46" s="291">
        <v>42</v>
      </c>
      <c r="B46" s="290" t="s">
        <v>357</v>
      </c>
      <c r="C46" s="293">
        <f>SUM(C44+C41+C37+C26+C21+C18)</f>
        <v>43619.04</v>
      </c>
      <c r="D46" s="122"/>
      <c r="E46" s="122"/>
    </row>
    <row r="47" spans="1:5" ht="15.75">
      <c r="A47" s="291"/>
      <c r="B47" s="290"/>
      <c r="C47" s="293"/>
      <c r="D47" s="122"/>
      <c r="E47" s="122"/>
    </row>
    <row r="48" spans="1:5" s="114" customFormat="1" ht="15.75">
      <c r="A48" s="120"/>
      <c r="B48" s="128"/>
      <c r="C48" s="129"/>
      <c r="D48" s="127"/>
      <c r="E48" s="127"/>
    </row>
    <row r="49" spans="1:5" s="106" customFormat="1" ht="15.75">
      <c r="A49" s="130"/>
      <c r="B49" s="107" t="s">
        <v>0</v>
      </c>
      <c r="C49" s="107" t="s">
        <v>1</v>
      </c>
      <c r="D49" s="125"/>
      <c r="E49" s="125"/>
    </row>
    <row r="50" spans="1:5" ht="15.75">
      <c r="A50" s="130">
        <v>1</v>
      </c>
      <c r="B50" s="115" t="s">
        <v>352</v>
      </c>
      <c r="C50" s="116">
        <v>2200</v>
      </c>
      <c r="D50" s="122"/>
      <c r="E50" s="122"/>
    </row>
    <row r="51" spans="1:5" ht="15.75">
      <c r="A51" s="130">
        <v>2</v>
      </c>
      <c r="B51" s="115" t="s">
        <v>43</v>
      </c>
      <c r="C51" s="116">
        <v>36190</v>
      </c>
      <c r="D51" s="122"/>
      <c r="E51" s="122"/>
    </row>
    <row r="52" spans="1:5" ht="15.75">
      <c r="A52" s="130">
        <v>3</v>
      </c>
      <c r="B52" s="115" t="s">
        <v>466</v>
      </c>
      <c r="C52" s="116">
        <v>57</v>
      </c>
      <c r="D52" s="122"/>
      <c r="E52" s="122"/>
    </row>
    <row r="53" spans="1:5" ht="20.25" customHeight="1">
      <c r="A53" s="130">
        <v>4</v>
      </c>
      <c r="B53" s="117" t="s">
        <v>356</v>
      </c>
      <c r="C53" s="118">
        <f>SUM(C46-C50-C51-C52)</f>
        <v>5172.040000000001</v>
      </c>
      <c r="D53" s="122"/>
      <c r="E53" s="122"/>
    </row>
    <row r="54" spans="1:5" ht="15.75">
      <c r="A54" s="292">
        <v>5</v>
      </c>
      <c r="B54" s="290" t="s">
        <v>358</v>
      </c>
      <c r="C54" s="293">
        <f>SUM(C50:C53)</f>
        <v>43619.04</v>
      </c>
      <c r="D54" s="122"/>
      <c r="E54" s="122"/>
    </row>
    <row r="55" spans="1:5" ht="15.75">
      <c r="A55" s="292"/>
      <c r="B55" s="290"/>
      <c r="C55" s="293"/>
      <c r="D55" s="122"/>
      <c r="E55" s="122"/>
    </row>
  </sheetData>
  <sheetProtection/>
  <mergeCells count="7">
    <mergeCell ref="B2:C2"/>
    <mergeCell ref="B46:B47"/>
    <mergeCell ref="A46:A47"/>
    <mergeCell ref="A54:A55"/>
    <mergeCell ref="C46:C47"/>
    <mergeCell ref="B54:B55"/>
    <mergeCell ref="C54:C55"/>
  </mergeCells>
  <printOptions horizontalCentered="1" verticalCentered="1"/>
  <pageMargins left="0.7086614173228347" right="0.7086614173228347" top="0.91" bottom="0.7480314960629921" header="0.31496062992125984" footer="0.31496062992125984"/>
  <pageSetup fitToHeight="1" fitToWidth="1" horizontalDpi="600" verticalDpi="600" orientation="portrait" paperSize="9" scale="84" r:id="rId1"/>
  <headerFooter alignWithMargins="0">
    <oddHeader>&amp;LMAGYARPOLÁNYI ALAPFOKÚ
MŰVÉSZETOKTATÁSI INTÉZMÉNY&amp;C2012.évi költségvetés&amp;R9/a.melléklet Magyarpolány Község
Önkormányzata Képviselő-testületének
2/2012. (II.13.) önkormányzati rendeletéhez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40"/>
  <sheetViews>
    <sheetView zoomScalePageLayoutView="0" workbookViewId="0" topLeftCell="A61">
      <selection activeCell="I81" sqref="I81"/>
    </sheetView>
  </sheetViews>
  <sheetFormatPr defaultColWidth="9.00390625" defaultRowHeight="18.75" customHeight="1"/>
  <cols>
    <col min="1" max="1" width="4.00390625" style="1" bestFit="1" customWidth="1"/>
    <col min="2" max="2" width="3.75390625" style="2" bestFit="1" customWidth="1"/>
    <col min="3" max="3" width="2.75390625" style="2" customWidth="1"/>
    <col min="4" max="4" width="4.75390625" style="2" customWidth="1"/>
    <col min="5" max="5" width="4.125" style="3" customWidth="1"/>
    <col min="6" max="6" width="3.875" style="2" customWidth="1"/>
    <col min="7" max="7" width="3.00390625" style="2" customWidth="1"/>
    <col min="8" max="8" width="48.875" style="2" customWidth="1"/>
    <col min="9" max="9" width="10.75390625" style="1" customWidth="1"/>
    <col min="10" max="16384" width="9.125" style="1" customWidth="1"/>
  </cols>
  <sheetData>
    <row r="1" ht="18.75" customHeight="1">
      <c r="I1" s="134" t="s">
        <v>363</v>
      </c>
    </row>
    <row r="2" spans="1:9" ht="18.75" customHeight="1">
      <c r="A2" s="4"/>
      <c r="B2" s="246" t="s">
        <v>0</v>
      </c>
      <c r="C2" s="246"/>
      <c r="D2" s="246"/>
      <c r="E2" s="246"/>
      <c r="F2" s="246"/>
      <c r="G2" s="246"/>
      <c r="H2" s="246"/>
      <c r="I2" s="6" t="s">
        <v>2</v>
      </c>
    </row>
    <row r="3" spans="1:9" s="8" customFormat="1" ht="27.75" customHeight="1">
      <c r="A3" s="5">
        <v>1</v>
      </c>
      <c r="B3" s="247" t="s">
        <v>3</v>
      </c>
      <c r="C3" s="248"/>
      <c r="D3" s="248"/>
      <c r="E3" s="248"/>
      <c r="F3" s="248"/>
      <c r="G3" s="248"/>
      <c r="H3" s="249"/>
      <c r="I3" s="7" t="s">
        <v>79</v>
      </c>
    </row>
    <row r="4" spans="1:9" s="12" customFormat="1" ht="12.75">
      <c r="A4" s="5">
        <v>2</v>
      </c>
      <c r="B4" s="9" t="s">
        <v>4</v>
      </c>
      <c r="C4" s="10" t="s">
        <v>5</v>
      </c>
      <c r="D4" s="10"/>
      <c r="E4" s="10"/>
      <c r="F4" s="10"/>
      <c r="G4" s="10"/>
      <c r="H4" s="10"/>
      <c r="I4" s="11">
        <f>SUM(I6+I10+I5)</f>
        <v>106047</v>
      </c>
    </row>
    <row r="5" spans="1:9" s="12" customFormat="1" ht="12.75">
      <c r="A5" s="5">
        <v>3</v>
      </c>
      <c r="B5" s="9"/>
      <c r="C5" s="10"/>
      <c r="D5" s="10" t="s">
        <v>6</v>
      </c>
      <c r="E5" s="10"/>
      <c r="F5" s="10"/>
      <c r="G5" s="10"/>
      <c r="H5" s="10"/>
      <c r="I5" s="11">
        <v>0</v>
      </c>
    </row>
    <row r="6" spans="1:9" ht="12.75">
      <c r="A6" s="5">
        <v>4</v>
      </c>
      <c r="B6" s="13"/>
      <c r="C6" s="10"/>
      <c r="D6" s="10" t="s">
        <v>7</v>
      </c>
      <c r="E6" s="10"/>
      <c r="F6" s="10"/>
      <c r="G6" s="10"/>
      <c r="H6" s="10"/>
      <c r="I6" s="11">
        <f>SUM(I7:I9)</f>
        <v>2600</v>
      </c>
    </row>
    <row r="7" spans="1:9" ht="12.75">
      <c r="A7" s="5">
        <v>9</v>
      </c>
      <c r="B7" s="13"/>
      <c r="C7" s="14"/>
      <c r="D7" s="10"/>
      <c r="E7" s="10"/>
      <c r="F7" s="14" t="s">
        <v>8</v>
      </c>
      <c r="G7" s="10"/>
      <c r="H7" s="10"/>
      <c r="I7" s="15">
        <v>20</v>
      </c>
    </row>
    <row r="8" spans="1:9" ht="12.75">
      <c r="A8" s="5"/>
      <c r="B8" s="13"/>
      <c r="C8" s="14"/>
      <c r="D8" s="10"/>
      <c r="E8" s="10"/>
      <c r="F8" s="16" t="s">
        <v>359</v>
      </c>
      <c r="G8" s="10"/>
      <c r="H8" s="10"/>
      <c r="I8" s="15">
        <v>2500</v>
      </c>
    </row>
    <row r="9" spans="1:9" ht="12.75">
      <c r="A9" s="5">
        <v>10</v>
      </c>
      <c r="B9" s="13"/>
      <c r="C9" s="14"/>
      <c r="D9" s="10"/>
      <c r="E9" s="10"/>
      <c r="F9" s="16" t="s">
        <v>351</v>
      </c>
      <c r="G9" s="10"/>
      <c r="H9" s="10"/>
      <c r="I9" s="15">
        <v>80</v>
      </c>
    </row>
    <row r="10" spans="1:9" s="12" customFormat="1" ht="12.75">
      <c r="A10" s="5">
        <v>16</v>
      </c>
      <c r="B10" s="9"/>
      <c r="C10" s="10"/>
      <c r="D10" s="10" t="s">
        <v>9</v>
      </c>
      <c r="E10" s="10"/>
      <c r="F10" s="10"/>
      <c r="G10" s="10"/>
      <c r="H10" s="10"/>
      <c r="I10" s="11">
        <f>SUM(I11+I17+I24+I23+I22)</f>
        <v>103447</v>
      </c>
    </row>
    <row r="11" spans="1:9" ht="12.75">
      <c r="A11" s="5">
        <v>17</v>
      </c>
      <c r="B11" s="13"/>
      <c r="C11" s="14"/>
      <c r="D11" s="10"/>
      <c r="E11" s="10" t="s">
        <v>10</v>
      </c>
      <c r="F11" s="10"/>
      <c r="G11" s="10"/>
      <c r="H11" s="10"/>
      <c r="I11" s="11">
        <f>SUM(I12:I16)</f>
        <v>17850</v>
      </c>
    </row>
    <row r="12" spans="1:9" ht="12.75">
      <c r="A12" s="5">
        <v>18</v>
      </c>
      <c r="B12" s="13"/>
      <c r="C12" s="14"/>
      <c r="D12" s="14"/>
      <c r="E12" s="10"/>
      <c r="F12" s="14" t="s">
        <v>11</v>
      </c>
      <c r="G12" s="14"/>
      <c r="H12" s="14"/>
      <c r="I12" s="15">
        <v>5000</v>
      </c>
    </row>
    <row r="13" spans="1:9" ht="12.75">
      <c r="A13" s="5"/>
      <c r="B13" s="13"/>
      <c r="C13" s="14"/>
      <c r="D13" s="14"/>
      <c r="E13" s="10"/>
      <c r="F13" s="14" t="s">
        <v>80</v>
      </c>
      <c r="G13" s="14"/>
      <c r="H13" s="14"/>
      <c r="I13" s="15">
        <v>900</v>
      </c>
    </row>
    <row r="14" spans="1:9" ht="12.75">
      <c r="A14" s="5">
        <v>20</v>
      </c>
      <c r="B14" s="13"/>
      <c r="C14" s="14"/>
      <c r="D14" s="14"/>
      <c r="E14" s="10"/>
      <c r="F14" s="14" t="s">
        <v>12</v>
      </c>
      <c r="G14" s="14"/>
      <c r="H14" s="14"/>
      <c r="I14" s="15">
        <v>300</v>
      </c>
    </row>
    <row r="15" spans="1:9" ht="12.75">
      <c r="A15" s="5">
        <v>21</v>
      </c>
      <c r="B15" s="13"/>
      <c r="C15" s="14"/>
      <c r="D15" s="14"/>
      <c r="E15" s="10"/>
      <c r="F15" s="14" t="s">
        <v>13</v>
      </c>
      <c r="G15" s="14"/>
      <c r="H15" s="14"/>
      <c r="I15" s="15">
        <v>11500</v>
      </c>
    </row>
    <row r="16" spans="1:9" ht="12.75">
      <c r="A16" s="5">
        <v>22</v>
      </c>
      <c r="B16" s="13"/>
      <c r="C16" s="14"/>
      <c r="D16" s="14"/>
      <c r="E16" s="10"/>
      <c r="F16" s="14" t="s">
        <v>14</v>
      </c>
      <c r="G16" s="14"/>
      <c r="H16" s="14"/>
      <c r="I16" s="15">
        <v>150</v>
      </c>
    </row>
    <row r="17" spans="1:9" ht="12.75">
      <c r="A17" s="5">
        <v>23</v>
      </c>
      <c r="B17" s="13"/>
      <c r="C17" s="14"/>
      <c r="D17" s="10"/>
      <c r="E17" s="10" t="s">
        <v>15</v>
      </c>
      <c r="F17" s="10"/>
      <c r="G17" s="10"/>
      <c r="H17" s="10"/>
      <c r="I17" s="11">
        <f>SUM(I18:I21)</f>
        <v>82255</v>
      </c>
    </row>
    <row r="18" spans="1:9" ht="12.75">
      <c r="A18" s="5">
        <v>24</v>
      </c>
      <c r="B18" s="13"/>
      <c r="C18" s="14"/>
      <c r="D18" s="14"/>
      <c r="E18" s="10"/>
      <c r="F18" s="14" t="s">
        <v>16</v>
      </c>
      <c r="G18" s="14"/>
      <c r="H18" s="14"/>
      <c r="I18" s="15">
        <v>11840</v>
      </c>
    </row>
    <row r="19" spans="1:9" ht="12.75">
      <c r="A19" s="5">
        <v>25</v>
      </c>
      <c r="B19" s="13"/>
      <c r="C19" s="14"/>
      <c r="D19" s="14"/>
      <c r="E19" s="10"/>
      <c r="F19" s="14" t="s">
        <v>17</v>
      </c>
      <c r="G19" s="14"/>
      <c r="H19" s="14"/>
      <c r="I19" s="15">
        <v>60015</v>
      </c>
    </row>
    <row r="20" spans="1:9" ht="12.75">
      <c r="A20" s="5">
        <v>26</v>
      </c>
      <c r="B20" s="13"/>
      <c r="C20" s="14"/>
      <c r="D20" s="14"/>
      <c r="E20" s="10"/>
      <c r="F20" s="14" t="s">
        <v>18</v>
      </c>
      <c r="G20" s="14"/>
      <c r="H20" s="14"/>
      <c r="I20" s="15">
        <v>10000</v>
      </c>
    </row>
    <row r="21" spans="1:9" ht="12.75">
      <c r="A21" s="5">
        <v>27</v>
      </c>
      <c r="B21" s="13"/>
      <c r="C21" s="14"/>
      <c r="D21" s="14"/>
      <c r="E21" s="10"/>
      <c r="F21" s="14" t="s">
        <v>19</v>
      </c>
      <c r="G21" s="14"/>
      <c r="H21" s="14"/>
      <c r="I21" s="15">
        <v>400</v>
      </c>
    </row>
    <row r="22" spans="1:9" ht="12.75">
      <c r="A22" s="5">
        <v>28</v>
      </c>
      <c r="B22" s="13"/>
      <c r="C22" s="14"/>
      <c r="D22" s="14"/>
      <c r="E22" s="10" t="s">
        <v>20</v>
      </c>
      <c r="F22" s="14"/>
      <c r="G22" s="14"/>
      <c r="H22" s="14"/>
      <c r="I22" s="15"/>
    </row>
    <row r="23" spans="1:9" ht="12.75">
      <c r="A23" s="5">
        <v>29</v>
      </c>
      <c r="B23" s="13"/>
      <c r="C23" s="14"/>
      <c r="D23" s="14"/>
      <c r="E23" s="10" t="s">
        <v>21</v>
      </c>
      <c r="F23" s="14"/>
      <c r="G23" s="14"/>
      <c r="H23" s="14"/>
      <c r="I23" s="11">
        <v>500</v>
      </c>
    </row>
    <row r="24" spans="1:9" ht="12.75">
      <c r="A24" s="5">
        <v>30</v>
      </c>
      <c r="B24" s="13"/>
      <c r="C24" s="14"/>
      <c r="D24" s="10"/>
      <c r="E24" s="10" t="s">
        <v>22</v>
      </c>
      <c r="F24" s="10"/>
      <c r="G24" s="10"/>
      <c r="H24" s="10"/>
      <c r="I24" s="11">
        <f>SUM(I25:I33)</f>
        <v>2842</v>
      </c>
    </row>
    <row r="25" spans="1:9" ht="11.25" customHeight="1">
      <c r="A25" s="5">
        <v>31</v>
      </c>
      <c r="B25" s="13"/>
      <c r="C25" s="14"/>
      <c r="D25" s="10"/>
      <c r="E25" s="10"/>
      <c r="F25" s="14" t="s">
        <v>23</v>
      </c>
      <c r="G25" s="10"/>
      <c r="H25" s="10"/>
      <c r="I25" s="15">
        <v>50</v>
      </c>
    </row>
    <row r="26" spans="1:9" ht="11.25" customHeight="1">
      <c r="A26" s="5"/>
      <c r="B26" s="13"/>
      <c r="C26" s="14"/>
      <c r="D26" s="10"/>
      <c r="E26" s="10"/>
      <c r="F26" s="14" t="s">
        <v>81</v>
      </c>
      <c r="G26" s="10"/>
      <c r="H26" s="10"/>
      <c r="I26" s="15">
        <v>50</v>
      </c>
    </row>
    <row r="27" spans="1:9" ht="12.75">
      <c r="A27" s="5">
        <v>32</v>
      </c>
      <c r="B27" s="13"/>
      <c r="C27" s="14"/>
      <c r="D27" s="10"/>
      <c r="E27" s="10"/>
      <c r="F27" s="14" t="s">
        <v>24</v>
      </c>
      <c r="G27" s="10"/>
      <c r="H27" s="10"/>
      <c r="I27" s="15">
        <v>600</v>
      </c>
    </row>
    <row r="28" spans="1:9" ht="12.75">
      <c r="A28" s="5">
        <v>33</v>
      </c>
      <c r="B28" s="13"/>
      <c r="C28" s="14"/>
      <c r="D28" s="10"/>
      <c r="E28" s="10"/>
      <c r="F28" s="14" t="s">
        <v>25</v>
      </c>
      <c r="G28" s="10"/>
      <c r="H28" s="10"/>
      <c r="I28" s="15">
        <v>280</v>
      </c>
    </row>
    <row r="29" spans="1:9" ht="12.75">
      <c r="A29" s="5">
        <v>36</v>
      </c>
      <c r="B29" s="13"/>
      <c r="C29" s="14"/>
      <c r="D29" s="10"/>
      <c r="E29" s="10"/>
      <c r="F29" s="14" t="s">
        <v>26</v>
      </c>
      <c r="G29" s="10"/>
      <c r="H29" s="10"/>
      <c r="I29" s="15">
        <v>200</v>
      </c>
    </row>
    <row r="30" spans="1:9" ht="12.75">
      <c r="A30" s="5">
        <v>37</v>
      </c>
      <c r="B30" s="13"/>
      <c r="C30" s="14"/>
      <c r="D30" s="10"/>
      <c r="E30" s="10"/>
      <c r="F30" s="14" t="s">
        <v>27</v>
      </c>
      <c r="G30" s="10"/>
      <c r="H30" s="10"/>
      <c r="I30" s="15">
        <v>400</v>
      </c>
    </row>
    <row r="31" spans="1:9" ht="12.75">
      <c r="A31" s="5">
        <v>38</v>
      </c>
      <c r="B31" s="13"/>
      <c r="C31" s="14"/>
      <c r="D31" s="10"/>
      <c r="E31" s="10"/>
      <c r="F31" s="14" t="s">
        <v>28</v>
      </c>
      <c r="G31" s="10"/>
      <c r="H31" s="10"/>
      <c r="I31" s="15">
        <v>462</v>
      </c>
    </row>
    <row r="32" spans="1:9" ht="12.75">
      <c r="A32" s="5">
        <v>39</v>
      </c>
      <c r="B32" s="13"/>
      <c r="C32" s="14"/>
      <c r="D32" s="10"/>
      <c r="E32" s="10"/>
      <c r="F32" s="14" t="s">
        <v>29</v>
      </c>
      <c r="G32" s="10"/>
      <c r="H32" s="10"/>
      <c r="I32" s="15">
        <v>400</v>
      </c>
    </row>
    <row r="33" spans="1:9" ht="12.75">
      <c r="A33" s="5">
        <v>42</v>
      </c>
      <c r="B33" s="17"/>
      <c r="C33" s="16"/>
      <c r="D33" s="18"/>
      <c r="E33" s="18"/>
      <c r="F33" s="16" t="s">
        <v>30</v>
      </c>
      <c r="G33" s="18"/>
      <c r="H33" s="18"/>
      <c r="I33" s="15">
        <v>400</v>
      </c>
    </row>
    <row r="34" spans="1:9" s="12" customFormat="1" ht="12.75">
      <c r="A34" s="5">
        <v>43</v>
      </c>
      <c r="B34" s="19" t="s">
        <v>31</v>
      </c>
      <c r="C34" s="18" t="s">
        <v>32</v>
      </c>
      <c r="D34" s="18"/>
      <c r="E34" s="18"/>
      <c r="F34" s="18"/>
      <c r="G34" s="18"/>
      <c r="H34" s="18"/>
      <c r="I34" s="11">
        <f>SUM(I35+I58+I59)</f>
        <v>51808</v>
      </c>
    </row>
    <row r="35" spans="1:9" ht="12.75">
      <c r="A35" s="5">
        <v>44</v>
      </c>
      <c r="B35" s="13"/>
      <c r="C35" s="10"/>
      <c r="D35" s="10" t="s">
        <v>33</v>
      </c>
      <c r="E35" s="10"/>
      <c r="F35" s="10"/>
      <c r="G35" s="10"/>
      <c r="H35" s="10"/>
      <c r="I35" s="11">
        <f>SUM(I36+I48+I51)</f>
        <v>51808</v>
      </c>
    </row>
    <row r="36" spans="1:9" ht="12.75">
      <c r="A36" s="5">
        <v>45</v>
      </c>
      <c r="B36" s="13"/>
      <c r="C36" s="14"/>
      <c r="D36" s="10"/>
      <c r="E36" s="10" t="s">
        <v>34</v>
      </c>
      <c r="F36" s="10"/>
      <c r="G36" s="10"/>
      <c r="H36" s="10"/>
      <c r="I36" s="11">
        <f>SUM(I37+I44+I40+I43+I45)</f>
        <v>49819</v>
      </c>
    </row>
    <row r="37" spans="1:9" ht="12.75">
      <c r="A37" s="5">
        <v>46</v>
      </c>
      <c r="B37" s="13"/>
      <c r="C37" s="14"/>
      <c r="D37" s="10"/>
      <c r="E37" s="10"/>
      <c r="F37" s="10" t="s">
        <v>35</v>
      </c>
      <c r="G37" s="10"/>
      <c r="H37" s="10"/>
      <c r="I37" s="11">
        <f>SUM(I38:I39)</f>
        <v>5105</v>
      </c>
    </row>
    <row r="38" spans="1:9" ht="12.75">
      <c r="A38" s="5">
        <v>47</v>
      </c>
      <c r="B38" s="13"/>
      <c r="C38" s="14"/>
      <c r="D38" s="14"/>
      <c r="E38" s="10"/>
      <c r="F38" s="14"/>
      <c r="G38" s="14" t="s">
        <v>36</v>
      </c>
      <c r="H38" s="14"/>
      <c r="I38" s="244">
        <v>5105</v>
      </c>
    </row>
    <row r="39" spans="1:10" ht="12.75">
      <c r="A39" s="5">
        <v>48</v>
      </c>
      <c r="B39" s="13"/>
      <c r="C39" s="14"/>
      <c r="D39" s="14"/>
      <c r="E39" s="10"/>
      <c r="F39" s="14"/>
      <c r="G39" s="14" t="s">
        <v>37</v>
      </c>
      <c r="H39" s="14"/>
      <c r="I39" s="245"/>
      <c r="J39" s="100"/>
    </row>
    <row r="40" spans="1:10" ht="12.75">
      <c r="A40" s="5">
        <v>49</v>
      </c>
      <c r="B40" s="13"/>
      <c r="C40" s="14"/>
      <c r="D40" s="14"/>
      <c r="E40" s="10"/>
      <c r="F40" s="10" t="s">
        <v>38</v>
      </c>
      <c r="G40" s="10"/>
      <c r="H40" s="10"/>
      <c r="I40" s="21">
        <f>SUM(I41:I42)</f>
        <v>5118</v>
      </c>
      <c r="J40" s="100"/>
    </row>
    <row r="41" spans="1:10" ht="12.75">
      <c r="A41" s="5">
        <v>50</v>
      </c>
      <c r="B41" s="13"/>
      <c r="C41" s="14"/>
      <c r="D41" s="14"/>
      <c r="E41" s="10"/>
      <c r="F41" s="14"/>
      <c r="G41" s="14" t="s">
        <v>39</v>
      </c>
      <c r="H41" s="14"/>
      <c r="I41" s="20">
        <v>3042</v>
      </c>
      <c r="J41" s="100"/>
    </row>
    <row r="42" spans="1:10" ht="12.75">
      <c r="A42" s="5">
        <v>51</v>
      </c>
      <c r="B42" s="13"/>
      <c r="C42" s="14"/>
      <c r="D42" s="14"/>
      <c r="E42" s="10"/>
      <c r="F42" s="14"/>
      <c r="G42" s="14" t="s">
        <v>40</v>
      </c>
      <c r="H42" s="14"/>
      <c r="I42" s="20">
        <v>2076</v>
      </c>
      <c r="J42" s="100"/>
    </row>
    <row r="43" spans="1:10" s="12" customFormat="1" ht="12.75">
      <c r="A43" s="5">
        <v>52</v>
      </c>
      <c r="B43" s="9"/>
      <c r="C43" s="10"/>
      <c r="D43" s="10"/>
      <c r="E43" s="10"/>
      <c r="F43" s="10" t="s">
        <v>41</v>
      </c>
      <c r="G43" s="10"/>
      <c r="H43" s="10"/>
      <c r="I43" s="21">
        <v>900</v>
      </c>
      <c r="J43" s="101"/>
    </row>
    <row r="44" spans="1:10" ht="12.75">
      <c r="A44" s="5">
        <v>53</v>
      </c>
      <c r="B44" s="13"/>
      <c r="C44" s="14"/>
      <c r="D44" s="14"/>
      <c r="E44" s="10"/>
      <c r="F44" s="10" t="s">
        <v>42</v>
      </c>
      <c r="G44" s="14"/>
      <c r="H44" s="14"/>
      <c r="I44" s="11">
        <v>2506</v>
      </c>
      <c r="J44" s="100"/>
    </row>
    <row r="45" spans="1:10" ht="12.75">
      <c r="A45" s="5">
        <v>54</v>
      </c>
      <c r="B45" s="13"/>
      <c r="C45" s="14"/>
      <c r="D45" s="14"/>
      <c r="E45" s="10"/>
      <c r="F45" s="10" t="s">
        <v>43</v>
      </c>
      <c r="G45" s="14"/>
      <c r="H45" s="14"/>
      <c r="I45" s="11">
        <f>SUM(I46:I47)</f>
        <v>36190</v>
      </c>
      <c r="J45" s="100"/>
    </row>
    <row r="46" spans="1:10" ht="12.75">
      <c r="A46" s="5">
        <v>55</v>
      </c>
      <c r="B46" s="13"/>
      <c r="C46" s="14"/>
      <c r="D46" s="14"/>
      <c r="E46" s="10"/>
      <c r="F46" s="10"/>
      <c r="G46" s="14" t="s">
        <v>39</v>
      </c>
      <c r="H46" s="14"/>
      <c r="I46" s="15">
        <v>36190</v>
      </c>
      <c r="J46" s="100"/>
    </row>
    <row r="47" spans="1:9" ht="12.75">
      <c r="A47" s="5">
        <v>56</v>
      </c>
      <c r="B47" s="13"/>
      <c r="C47" s="14"/>
      <c r="D47" s="14"/>
      <c r="E47" s="10"/>
      <c r="F47" s="10"/>
      <c r="G47" s="14" t="s">
        <v>44</v>
      </c>
      <c r="H47" s="14"/>
      <c r="I47" s="15">
        <v>0</v>
      </c>
    </row>
    <row r="48" spans="1:9" ht="12.75">
      <c r="A48" s="5">
        <v>57</v>
      </c>
      <c r="B48" s="13"/>
      <c r="C48" s="14"/>
      <c r="D48" s="10"/>
      <c r="E48" s="10" t="s">
        <v>45</v>
      </c>
      <c r="F48" s="10"/>
      <c r="G48" s="10"/>
      <c r="H48" s="10"/>
      <c r="I48" s="11">
        <f>SUM(I49:I50)</f>
        <v>0</v>
      </c>
    </row>
    <row r="49" spans="1:9" ht="12.75">
      <c r="A49" s="5">
        <v>58</v>
      </c>
      <c r="B49" s="13"/>
      <c r="C49" s="14"/>
      <c r="D49" s="10"/>
      <c r="E49" s="10"/>
      <c r="F49" s="14" t="s">
        <v>46</v>
      </c>
      <c r="G49" s="14"/>
      <c r="H49" s="14"/>
      <c r="I49" s="15"/>
    </row>
    <row r="50" spans="1:9" ht="12.75">
      <c r="A50" s="5">
        <v>59</v>
      </c>
      <c r="B50" s="13"/>
      <c r="C50" s="14"/>
      <c r="D50" s="10"/>
      <c r="E50" s="10"/>
      <c r="F50" s="14" t="s">
        <v>47</v>
      </c>
      <c r="G50" s="14"/>
      <c r="H50" s="14"/>
      <c r="I50" s="15"/>
    </row>
    <row r="51" spans="1:9" ht="12.75">
      <c r="A51" s="5">
        <v>60</v>
      </c>
      <c r="B51" s="13"/>
      <c r="C51" s="14"/>
      <c r="D51" s="10"/>
      <c r="E51" s="10" t="s">
        <v>48</v>
      </c>
      <c r="F51" s="10"/>
      <c r="G51" s="10"/>
      <c r="H51" s="10"/>
      <c r="I51" s="11">
        <f>SUM(I52+I54)</f>
        <v>1989</v>
      </c>
    </row>
    <row r="52" spans="1:9" ht="12.75">
      <c r="A52" s="5">
        <v>61</v>
      </c>
      <c r="B52" s="13"/>
      <c r="C52" s="14"/>
      <c r="D52" s="10"/>
      <c r="E52" s="10"/>
      <c r="F52" s="14" t="s">
        <v>49</v>
      </c>
      <c r="G52" s="14"/>
      <c r="H52" s="14"/>
      <c r="I52" s="15">
        <f>SUM(I53)</f>
        <v>57</v>
      </c>
    </row>
    <row r="53" spans="1:9" ht="12.75">
      <c r="A53" s="5">
        <v>62</v>
      </c>
      <c r="B53" s="13"/>
      <c r="C53" s="14"/>
      <c r="D53" s="10"/>
      <c r="E53" s="10"/>
      <c r="F53" s="14"/>
      <c r="G53" s="14"/>
      <c r="H53" s="14" t="s">
        <v>50</v>
      </c>
      <c r="I53" s="15">
        <v>57</v>
      </c>
    </row>
    <row r="54" spans="1:9" ht="12.75">
      <c r="A54" s="5">
        <v>63</v>
      </c>
      <c r="B54" s="13"/>
      <c r="C54" s="14"/>
      <c r="D54" s="14"/>
      <c r="E54" s="10"/>
      <c r="F54" s="14" t="s">
        <v>51</v>
      </c>
      <c r="G54" s="14"/>
      <c r="H54" s="14"/>
      <c r="I54" s="11">
        <f>SUM(I55:I57)</f>
        <v>1932</v>
      </c>
    </row>
    <row r="55" spans="1:9" ht="12.75">
      <c r="A55" s="5">
        <v>66</v>
      </c>
      <c r="B55" s="13"/>
      <c r="C55" s="14"/>
      <c r="D55" s="14"/>
      <c r="E55" s="10"/>
      <c r="F55" s="14"/>
      <c r="G55" s="14"/>
      <c r="H55" s="14" t="s">
        <v>83</v>
      </c>
      <c r="I55" s="15">
        <v>1423</v>
      </c>
    </row>
    <row r="56" spans="1:9" ht="12.75">
      <c r="A56" s="5"/>
      <c r="B56" s="13"/>
      <c r="C56" s="14"/>
      <c r="D56" s="14"/>
      <c r="E56" s="10"/>
      <c r="F56" s="14"/>
      <c r="G56" s="14"/>
      <c r="H56" s="14" t="s">
        <v>82</v>
      </c>
      <c r="I56" s="15">
        <v>162</v>
      </c>
    </row>
    <row r="57" spans="1:9" ht="12.75">
      <c r="A57" s="5">
        <v>67</v>
      </c>
      <c r="B57" s="13"/>
      <c r="C57" s="14"/>
      <c r="D57" s="14"/>
      <c r="E57" s="10"/>
      <c r="F57" s="14"/>
      <c r="G57" s="14"/>
      <c r="H57" s="14" t="s">
        <v>52</v>
      </c>
      <c r="I57" s="15">
        <v>347</v>
      </c>
    </row>
    <row r="58" spans="1:9" ht="12.75">
      <c r="A58" s="5">
        <v>68</v>
      </c>
      <c r="B58" s="17"/>
      <c r="C58" s="16"/>
      <c r="D58" s="18" t="s">
        <v>53</v>
      </c>
      <c r="E58" s="14"/>
      <c r="F58" s="16"/>
      <c r="G58" s="16"/>
      <c r="H58" s="16"/>
      <c r="I58" s="11"/>
    </row>
    <row r="59" spans="1:9" ht="12.75">
      <c r="A59" s="5">
        <v>69</v>
      </c>
      <c r="B59" s="17"/>
      <c r="C59" s="16"/>
      <c r="D59" s="18" t="s">
        <v>54</v>
      </c>
      <c r="E59" s="1"/>
      <c r="F59" s="16"/>
      <c r="G59" s="16"/>
      <c r="H59" s="16"/>
      <c r="I59" s="11"/>
    </row>
    <row r="60" spans="1:9" s="12" customFormat="1" ht="12.75">
      <c r="A60" s="5">
        <v>70</v>
      </c>
      <c r="B60" s="19" t="s">
        <v>55</v>
      </c>
      <c r="C60" s="18" t="s">
        <v>56</v>
      </c>
      <c r="D60" s="18"/>
      <c r="E60" s="18"/>
      <c r="F60" s="18"/>
      <c r="G60" s="18"/>
      <c r="H60" s="18"/>
      <c r="I60" s="11">
        <f>SUM(I61)</f>
        <v>0</v>
      </c>
    </row>
    <row r="61" spans="1:9" ht="12.75">
      <c r="A61" s="5">
        <v>71</v>
      </c>
      <c r="B61" s="13"/>
      <c r="C61" s="14"/>
      <c r="D61" s="14" t="s">
        <v>57</v>
      </c>
      <c r="E61" s="10"/>
      <c r="F61" s="14"/>
      <c r="G61" s="14"/>
      <c r="H61" s="14"/>
      <c r="I61" s="15">
        <f>SUM(I62)</f>
        <v>0</v>
      </c>
    </row>
    <row r="62" spans="1:9" ht="12.75">
      <c r="A62" s="5">
        <v>72</v>
      </c>
      <c r="B62" s="13"/>
      <c r="C62" s="14"/>
      <c r="D62" s="14"/>
      <c r="E62" s="14" t="s">
        <v>58</v>
      </c>
      <c r="F62" s="14"/>
      <c r="G62" s="14"/>
      <c r="H62" s="14"/>
      <c r="I62" s="15"/>
    </row>
    <row r="63" spans="1:9" ht="12.75">
      <c r="A63" s="5">
        <v>73</v>
      </c>
      <c r="B63" s="9" t="s">
        <v>59</v>
      </c>
      <c r="C63" s="10" t="s">
        <v>60</v>
      </c>
      <c r="D63" s="14"/>
      <c r="E63" s="10"/>
      <c r="F63" s="14"/>
      <c r="G63" s="14"/>
      <c r="H63" s="14"/>
      <c r="I63" s="11">
        <f>SUM(I64:I64)</f>
        <v>453</v>
      </c>
    </row>
    <row r="64" spans="1:9" ht="12.75">
      <c r="A64" s="5">
        <v>74</v>
      </c>
      <c r="B64" s="13"/>
      <c r="C64" s="14"/>
      <c r="D64" s="14" t="s">
        <v>61</v>
      </c>
      <c r="E64" s="10"/>
      <c r="F64" s="14"/>
      <c r="G64" s="14"/>
      <c r="H64" s="14"/>
      <c r="I64" s="15">
        <v>453</v>
      </c>
    </row>
    <row r="65" spans="1:9" ht="12.75">
      <c r="A65" s="5">
        <v>75</v>
      </c>
      <c r="B65" s="9" t="s">
        <v>59</v>
      </c>
      <c r="C65" s="10" t="s">
        <v>62</v>
      </c>
      <c r="D65" s="14"/>
      <c r="E65" s="10"/>
      <c r="F65" s="14"/>
      <c r="G65" s="14"/>
      <c r="H65" s="14"/>
      <c r="I65" s="11">
        <f>SUM(I66:I66)</f>
        <v>0</v>
      </c>
    </row>
    <row r="66" spans="1:9" ht="12.75">
      <c r="A66" s="5">
        <v>76</v>
      </c>
      <c r="B66" s="13"/>
      <c r="C66" s="14"/>
      <c r="D66" s="14" t="s">
        <v>63</v>
      </c>
      <c r="E66" s="10"/>
      <c r="F66" s="14"/>
      <c r="G66" s="14"/>
      <c r="H66" s="14"/>
      <c r="I66" s="15"/>
    </row>
    <row r="67" spans="1:9" s="12" customFormat="1" ht="12.75">
      <c r="A67" s="5">
        <v>77</v>
      </c>
      <c r="B67" s="9" t="s">
        <v>64</v>
      </c>
      <c r="C67" s="10" t="s">
        <v>65</v>
      </c>
      <c r="D67" s="10"/>
      <c r="E67" s="10"/>
      <c r="F67" s="10"/>
      <c r="G67" s="10"/>
      <c r="H67" s="10"/>
      <c r="I67" s="11">
        <f>SUM(I68:I72)</f>
        <v>21537</v>
      </c>
    </row>
    <row r="68" spans="1:9" ht="12.75">
      <c r="A68" s="5">
        <v>78</v>
      </c>
      <c r="B68" s="13"/>
      <c r="C68" s="14"/>
      <c r="D68" s="14" t="s">
        <v>66</v>
      </c>
      <c r="E68" s="10"/>
      <c r="F68" s="10"/>
      <c r="G68" s="10"/>
      <c r="H68" s="10"/>
      <c r="I68" s="15">
        <v>3000</v>
      </c>
    </row>
    <row r="69" spans="1:9" ht="12.75">
      <c r="A69" s="5">
        <v>86</v>
      </c>
      <c r="B69" s="13"/>
      <c r="C69" s="14"/>
      <c r="D69" s="14" t="s">
        <v>67</v>
      </c>
      <c r="E69" s="10"/>
      <c r="F69" s="10"/>
      <c r="G69" s="10"/>
      <c r="H69" s="10"/>
      <c r="I69" s="15">
        <v>2492</v>
      </c>
    </row>
    <row r="70" spans="1:9" ht="12.75">
      <c r="A70" s="5">
        <v>88</v>
      </c>
      <c r="B70" s="13"/>
      <c r="C70" s="14"/>
      <c r="D70" s="14" t="s">
        <v>68</v>
      </c>
      <c r="E70" s="10"/>
      <c r="F70" s="10"/>
      <c r="G70" s="10"/>
      <c r="H70" s="10"/>
      <c r="I70" s="15">
        <v>400</v>
      </c>
    </row>
    <row r="71" spans="1:9" ht="12.75">
      <c r="A71" s="5">
        <v>91</v>
      </c>
      <c r="B71" s="13"/>
      <c r="C71" s="14"/>
      <c r="D71" s="14" t="s">
        <v>69</v>
      </c>
      <c r="E71" s="10"/>
      <c r="F71" s="10"/>
      <c r="G71" s="10"/>
      <c r="H71" s="10"/>
      <c r="I71" s="15">
        <v>12135</v>
      </c>
    </row>
    <row r="72" spans="1:9" s="12" customFormat="1" ht="12.75">
      <c r="A72" s="5">
        <v>93</v>
      </c>
      <c r="B72" s="9"/>
      <c r="C72" s="10"/>
      <c r="D72" s="14" t="s">
        <v>70</v>
      </c>
      <c r="E72" s="10"/>
      <c r="F72" s="10"/>
      <c r="G72" s="10"/>
      <c r="H72" s="10"/>
      <c r="I72" s="15">
        <v>3510</v>
      </c>
    </row>
    <row r="73" spans="1:9" s="12" customFormat="1" ht="12.75">
      <c r="A73" s="5">
        <v>96</v>
      </c>
      <c r="B73" s="9" t="s">
        <v>71</v>
      </c>
      <c r="C73" s="10" t="s">
        <v>72</v>
      </c>
      <c r="D73" s="10"/>
      <c r="E73" s="10"/>
      <c r="F73" s="10"/>
      <c r="G73" s="10"/>
      <c r="H73" s="10"/>
      <c r="I73" s="11">
        <f>SUM(I74+I75)</f>
        <v>78644</v>
      </c>
    </row>
    <row r="74" spans="1:9" ht="12.75">
      <c r="A74" s="5">
        <v>97</v>
      </c>
      <c r="B74" s="13"/>
      <c r="C74" s="10"/>
      <c r="D74" s="14" t="s">
        <v>73</v>
      </c>
      <c r="E74" s="10"/>
      <c r="F74" s="10"/>
      <c r="G74" s="10"/>
      <c r="H74" s="10"/>
      <c r="I74" s="11">
        <v>37643</v>
      </c>
    </row>
    <row r="75" spans="1:9" ht="12.75">
      <c r="A75" s="5">
        <v>98</v>
      </c>
      <c r="B75" s="13"/>
      <c r="C75" s="10"/>
      <c r="D75" s="14" t="s">
        <v>74</v>
      </c>
      <c r="E75" s="10"/>
      <c r="F75" s="10"/>
      <c r="G75" s="10"/>
      <c r="H75" s="10"/>
      <c r="I75" s="11">
        <f>SUM(I76:I79)</f>
        <v>41001</v>
      </c>
    </row>
    <row r="76" spans="1:9" ht="12.75">
      <c r="A76" s="5">
        <v>99</v>
      </c>
      <c r="B76" s="13"/>
      <c r="C76" s="10"/>
      <c r="D76" s="14"/>
      <c r="E76" s="14" t="s">
        <v>75</v>
      </c>
      <c r="F76" s="10"/>
      <c r="G76" s="10"/>
      <c r="H76" s="10"/>
      <c r="I76" s="15">
        <v>468</v>
      </c>
    </row>
    <row r="77" spans="1:9" ht="12.75">
      <c r="A77" s="5">
        <v>101</v>
      </c>
      <c r="B77" s="13"/>
      <c r="C77" s="10"/>
      <c r="D77" s="14"/>
      <c r="E77" s="14" t="s">
        <v>76</v>
      </c>
      <c r="F77" s="10"/>
      <c r="G77" s="10"/>
      <c r="H77" s="10"/>
      <c r="I77" s="15">
        <v>1635</v>
      </c>
    </row>
    <row r="78" spans="1:9" ht="12.75">
      <c r="A78" s="5">
        <v>102</v>
      </c>
      <c r="B78" s="13"/>
      <c r="C78" s="10"/>
      <c r="D78" s="14"/>
      <c r="E78" s="14" t="s">
        <v>77</v>
      </c>
      <c r="F78" s="10"/>
      <c r="G78" s="10"/>
      <c r="H78" s="10"/>
      <c r="I78" s="15">
        <v>602</v>
      </c>
    </row>
    <row r="79" spans="1:9" ht="12.75">
      <c r="A79" s="5">
        <v>103</v>
      </c>
      <c r="B79" s="13"/>
      <c r="C79" s="10"/>
      <c r="D79" s="14"/>
      <c r="E79" s="14" t="s">
        <v>364</v>
      </c>
      <c r="F79" s="10"/>
      <c r="G79" s="10"/>
      <c r="H79" s="10"/>
      <c r="I79" s="15">
        <v>38296</v>
      </c>
    </row>
    <row r="80" spans="1:9" s="12" customFormat="1" ht="12.75">
      <c r="A80" s="5">
        <v>105</v>
      </c>
      <c r="B80" s="9" t="s">
        <v>78</v>
      </c>
      <c r="C80" s="10"/>
      <c r="D80" s="10"/>
      <c r="E80" s="10"/>
      <c r="F80" s="10"/>
      <c r="G80" s="10"/>
      <c r="H80" s="10"/>
      <c r="I80" s="11">
        <f>SUM(I73+I65+I67+I60+I34+I4+I63)</f>
        <v>258489</v>
      </c>
    </row>
    <row r="81" ht="18.75" customHeight="1">
      <c r="I81" s="22"/>
    </row>
    <row r="82" ht="18.75" customHeight="1">
      <c r="I82" s="99"/>
    </row>
    <row r="83" ht="18.75" customHeight="1">
      <c r="I83" s="22"/>
    </row>
    <row r="84" ht="18.75" customHeight="1">
      <c r="I84" s="22"/>
    </row>
    <row r="85" ht="18.75" customHeight="1">
      <c r="I85" s="22"/>
    </row>
    <row r="86" ht="18.75" customHeight="1">
      <c r="I86" s="22"/>
    </row>
    <row r="87" ht="18.75" customHeight="1">
      <c r="I87" s="22"/>
    </row>
    <row r="88" ht="18.75" customHeight="1">
      <c r="I88" s="22"/>
    </row>
    <row r="89" ht="18.75" customHeight="1">
      <c r="I89" s="22"/>
    </row>
    <row r="90" ht="18.75" customHeight="1">
      <c r="I90" s="22"/>
    </row>
    <row r="91" ht="18.75" customHeight="1">
      <c r="I91" s="22"/>
    </row>
    <row r="92" ht="18.75" customHeight="1">
      <c r="I92" s="22"/>
    </row>
    <row r="93" ht="18.75" customHeight="1">
      <c r="I93" s="22"/>
    </row>
    <row r="94" ht="18.75" customHeight="1">
      <c r="I94" s="22"/>
    </row>
    <row r="95" ht="18.75" customHeight="1">
      <c r="I95" s="22"/>
    </row>
    <row r="96" ht="18.75" customHeight="1">
      <c r="I96" s="22"/>
    </row>
    <row r="97" ht="18.75" customHeight="1">
      <c r="I97" s="22"/>
    </row>
    <row r="98" ht="18.75" customHeight="1">
      <c r="I98" s="22"/>
    </row>
    <row r="99" ht="18.75" customHeight="1">
      <c r="I99" s="22"/>
    </row>
    <row r="100" ht="18.75" customHeight="1">
      <c r="I100" s="22"/>
    </row>
    <row r="101" ht="18.75" customHeight="1">
      <c r="I101" s="22"/>
    </row>
    <row r="102" ht="18.75" customHeight="1">
      <c r="I102" s="22"/>
    </row>
    <row r="103" ht="18.75" customHeight="1">
      <c r="I103" s="22"/>
    </row>
    <row r="104" ht="18.75" customHeight="1">
      <c r="I104" s="22"/>
    </row>
    <row r="105" ht="18.75" customHeight="1">
      <c r="I105" s="22"/>
    </row>
    <row r="106" ht="18.75" customHeight="1">
      <c r="I106" s="22"/>
    </row>
    <row r="107" ht="18.75" customHeight="1">
      <c r="I107" s="22"/>
    </row>
    <row r="108" ht="18.75" customHeight="1">
      <c r="I108" s="22"/>
    </row>
    <row r="109" ht="18.75" customHeight="1">
      <c r="I109" s="22"/>
    </row>
    <row r="110" ht="18.75" customHeight="1">
      <c r="I110" s="22"/>
    </row>
    <row r="111" ht="18.75" customHeight="1">
      <c r="I111" s="22"/>
    </row>
    <row r="112" ht="18.75" customHeight="1">
      <c r="I112" s="22"/>
    </row>
    <row r="113" ht="18.75" customHeight="1">
      <c r="I113" s="22"/>
    </row>
    <row r="114" ht="18.75" customHeight="1">
      <c r="I114" s="22"/>
    </row>
    <row r="115" ht="18.75" customHeight="1">
      <c r="I115" s="22"/>
    </row>
    <row r="116" ht="18.75" customHeight="1">
      <c r="I116" s="22"/>
    </row>
    <row r="117" ht="18.75" customHeight="1">
      <c r="I117" s="22"/>
    </row>
    <row r="118" ht="18.75" customHeight="1">
      <c r="I118" s="22"/>
    </row>
    <row r="119" ht="18.75" customHeight="1">
      <c r="I119" s="22"/>
    </row>
    <row r="120" ht="18.75" customHeight="1">
      <c r="I120" s="22"/>
    </row>
    <row r="121" ht="18.75" customHeight="1">
      <c r="I121" s="22"/>
    </row>
    <row r="122" ht="18.75" customHeight="1">
      <c r="I122" s="22"/>
    </row>
    <row r="123" ht="18.75" customHeight="1">
      <c r="I123" s="22"/>
    </row>
    <row r="124" ht="18.75" customHeight="1">
      <c r="I124" s="22"/>
    </row>
    <row r="125" ht="18.75" customHeight="1">
      <c r="I125" s="22"/>
    </row>
    <row r="126" ht="18.75" customHeight="1">
      <c r="I126" s="22"/>
    </row>
    <row r="127" ht="18.75" customHeight="1">
      <c r="I127" s="22"/>
    </row>
    <row r="128" ht="18.75" customHeight="1">
      <c r="I128" s="22"/>
    </row>
    <row r="129" ht="18.75" customHeight="1">
      <c r="I129" s="22"/>
    </row>
    <row r="130" ht="18.75" customHeight="1">
      <c r="I130" s="22"/>
    </row>
    <row r="131" ht="18.75" customHeight="1">
      <c r="I131" s="22"/>
    </row>
    <row r="132" ht="18.75" customHeight="1">
      <c r="I132" s="22"/>
    </row>
    <row r="133" ht="18.75" customHeight="1">
      <c r="I133" s="22"/>
    </row>
    <row r="134" ht="18.75" customHeight="1">
      <c r="I134" s="22"/>
    </row>
    <row r="135" ht="18.75" customHeight="1">
      <c r="I135" s="22"/>
    </row>
    <row r="136" ht="18.75" customHeight="1">
      <c r="I136" s="22"/>
    </row>
    <row r="137" ht="18.75" customHeight="1">
      <c r="I137" s="22"/>
    </row>
    <row r="138" ht="18.75" customHeight="1">
      <c r="I138" s="22"/>
    </row>
    <row r="139" ht="18.75" customHeight="1">
      <c r="I139" s="22"/>
    </row>
    <row r="140" ht="18.75" customHeight="1">
      <c r="I140" s="22"/>
    </row>
    <row r="141" ht="18.75" customHeight="1">
      <c r="I141" s="22"/>
    </row>
    <row r="142" ht="18.75" customHeight="1">
      <c r="I142" s="22"/>
    </row>
    <row r="143" ht="18.75" customHeight="1">
      <c r="I143" s="22"/>
    </row>
    <row r="144" ht="18.75" customHeight="1">
      <c r="I144" s="22"/>
    </row>
    <row r="145" ht="18.75" customHeight="1">
      <c r="I145" s="22"/>
    </row>
    <row r="146" ht="18.75" customHeight="1">
      <c r="I146" s="22"/>
    </row>
    <row r="147" ht="18.75" customHeight="1">
      <c r="I147" s="22"/>
    </row>
    <row r="148" ht="18.75" customHeight="1">
      <c r="I148" s="22"/>
    </row>
    <row r="149" ht="18.75" customHeight="1">
      <c r="I149" s="22"/>
    </row>
    <row r="150" ht="18.75" customHeight="1">
      <c r="I150" s="22"/>
    </row>
    <row r="151" ht="18.75" customHeight="1">
      <c r="I151" s="22"/>
    </row>
    <row r="152" ht="18.75" customHeight="1">
      <c r="I152" s="22"/>
    </row>
    <row r="153" ht="18.75" customHeight="1">
      <c r="I153" s="22"/>
    </row>
    <row r="154" ht="18.75" customHeight="1">
      <c r="I154" s="22"/>
    </row>
    <row r="155" ht="18.75" customHeight="1">
      <c r="I155" s="22"/>
    </row>
    <row r="156" ht="18.75" customHeight="1">
      <c r="I156" s="22"/>
    </row>
    <row r="157" ht="18.75" customHeight="1">
      <c r="I157" s="22"/>
    </row>
    <row r="158" ht="18.75" customHeight="1">
      <c r="I158" s="22"/>
    </row>
    <row r="159" ht="18.75" customHeight="1">
      <c r="I159" s="22"/>
    </row>
    <row r="160" ht="18.75" customHeight="1">
      <c r="I160" s="22"/>
    </row>
    <row r="161" ht="18.75" customHeight="1">
      <c r="I161" s="22"/>
    </row>
    <row r="162" ht="18.75" customHeight="1">
      <c r="I162" s="22"/>
    </row>
    <row r="163" ht="18.75" customHeight="1">
      <c r="I163" s="22"/>
    </row>
    <row r="164" ht="18.75" customHeight="1">
      <c r="I164" s="22"/>
    </row>
    <row r="165" ht="18.75" customHeight="1">
      <c r="I165" s="22"/>
    </row>
    <row r="166" ht="18.75" customHeight="1">
      <c r="I166" s="22"/>
    </row>
    <row r="167" ht="18.75" customHeight="1">
      <c r="I167" s="22"/>
    </row>
    <row r="168" ht="18.75" customHeight="1">
      <c r="I168" s="22"/>
    </row>
    <row r="169" ht="18.75" customHeight="1">
      <c r="I169" s="22"/>
    </row>
    <row r="170" ht="18.75" customHeight="1">
      <c r="I170" s="22"/>
    </row>
    <row r="171" ht="18.75" customHeight="1">
      <c r="I171" s="22"/>
    </row>
    <row r="172" ht="18.75" customHeight="1">
      <c r="I172" s="22"/>
    </row>
    <row r="173" ht="18.75" customHeight="1">
      <c r="I173" s="22"/>
    </row>
    <row r="174" ht="18.75" customHeight="1">
      <c r="I174" s="22"/>
    </row>
    <row r="175" ht="18.75" customHeight="1">
      <c r="I175" s="22"/>
    </row>
    <row r="176" ht="18.75" customHeight="1">
      <c r="I176" s="22"/>
    </row>
    <row r="177" ht="18.75" customHeight="1">
      <c r="I177" s="22"/>
    </row>
    <row r="178" ht="18.75" customHeight="1">
      <c r="I178" s="22"/>
    </row>
    <row r="179" ht="18.75" customHeight="1">
      <c r="I179" s="22"/>
    </row>
    <row r="180" ht="18.75" customHeight="1">
      <c r="I180" s="22"/>
    </row>
    <row r="181" ht="18.75" customHeight="1">
      <c r="I181" s="22"/>
    </row>
    <row r="182" ht="18.75" customHeight="1">
      <c r="I182" s="22"/>
    </row>
    <row r="183" ht="18.75" customHeight="1">
      <c r="I183" s="22"/>
    </row>
    <row r="184" ht="18.75" customHeight="1">
      <c r="I184" s="22"/>
    </row>
    <row r="185" ht="18.75" customHeight="1">
      <c r="I185" s="22"/>
    </row>
    <row r="186" ht="18.75" customHeight="1">
      <c r="I186" s="22"/>
    </row>
    <row r="187" ht="18.75" customHeight="1">
      <c r="I187" s="22"/>
    </row>
    <row r="188" ht="18.75" customHeight="1">
      <c r="I188" s="22"/>
    </row>
    <row r="189" ht="18.75" customHeight="1">
      <c r="I189" s="22"/>
    </row>
    <row r="190" ht="18.75" customHeight="1">
      <c r="I190" s="22"/>
    </row>
    <row r="191" ht="18.75" customHeight="1">
      <c r="I191" s="22"/>
    </row>
    <row r="192" ht="18.75" customHeight="1">
      <c r="I192" s="22"/>
    </row>
    <row r="193" ht="18.75" customHeight="1">
      <c r="I193" s="22"/>
    </row>
    <row r="194" ht="18.75" customHeight="1">
      <c r="I194" s="22"/>
    </row>
    <row r="195" ht="18.75" customHeight="1">
      <c r="I195" s="22"/>
    </row>
    <row r="196" ht="18.75" customHeight="1">
      <c r="I196" s="22"/>
    </row>
    <row r="197" ht="18.75" customHeight="1">
      <c r="I197" s="22"/>
    </row>
    <row r="198" ht="18.75" customHeight="1">
      <c r="I198" s="22"/>
    </row>
    <row r="199" ht="18.75" customHeight="1">
      <c r="I199" s="22"/>
    </row>
    <row r="200" ht="18.75" customHeight="1">
      <c r="I200" s="22"/>
    </row>
    <row r="201" ht="18.75" customHeight="1">
      <c r="I201" s="22"/>
    </row>
    <row r="202" ht="18.75" customHeight="1">
      <c r="I202" s="22"/>
    </row>
    <row r="203" ht="18.75" customHeight="1">
      <c r="I203" s="22"/>
    </row>
    <row r="204" ht="18.75" customHeight="1">
      <c r="I204" s="22"/>
    </row>
    <row r="205" ht="18.75" customHeight="1">
      <c r="I205" s="22"/>
    </row>
    <row r="206" ht="18.75" customHeight="1">
      <c r="I206" s="22"/>
    </row>
    <row r="207" ht="18.75" customHeight="1">
      <c r="I207" s="22"/>
    </row>
    <row r="208" ht="18.75" customHeight="1">
      <c r="I208" s="22"/>
    </row>
    <row r="209" ht="18.75" customHeight="1">
      <c r="I209" s="22"/>
    </row>
    <row r="210" ht="18.75" customHeight="1">
      <c r="I210" s="22"/>
    </row>
    <row r="211" ht="18.75" customHeight="1">
      <c r="I211" s="22"/>
    </row>
    <row r="212" ht="18.75" customHeight="1">
      <c r="I212" s="22"/>
    </row>
    <row r="213" ht="18.75" customHeight="1">
      <c r="I213" s="22"/>
    </row>
    <row r="214" ht="18.75" customHeight="1">
      <c r="I214" s="22"/>
    </row>
    <row r="215" ht="18.75" customHeight="1">
      <c r="I215" s="22"/>
    </row>
    <row r="216" ht="18.75" customHeight="1">
      <c r="I216" s="22"/>
    </row>
    <row r="217" ht="18.75" customHeight="1">
      <c r="I217" s="22"/>
    </row>
    <row r="218" ht="18.75" customHeight="1">
      <c r="I218" s="22"/>
    </row>
    <row r="219" ht="18.75" customHeight="1">
      <c r="I219" s="22"/>
    </row>
    <row r="220" ht="18.75" customHeight="1">
      <c r="I220" s="22"/>
    </row>
    <row r="221" ht="18.75" customHeight="1">
      <c r="I221" s="22"/>
    </row>
    <row r="222" ht="18.75" customHeight="1">
      <c r="I222" s="22"/>
    </row>
    <row r="223" ht="18.75" customHeight="1">
      <c r="I223" s="22"/>
    </row>
    <row r="224" ht="18.75" customHeight="1">
      <c r="I224" s="22"/>
    </row>
    <row r="225" ht="18.75" customHeight="1">
      <c r="I225" s="22"/>
    </row>
    <row r="226" ht="18.75" customHeight="1">
      <c r="I226" s="22"/>
    </row>
    <row r="227" ht="18.75" customHeight="1">
      <c r="I227" s="22"/>
    </row>
    <row r="228" ht="18.75" customHeight="1">
      <c r="I228" s="22"/>
    </row>
    <row r="229" ht="18.75" customHeight="1">
      <c r="I229" s="22"/>
    </row>
    <row r="230" ht="18.75" customHeight="1">
      <c r="I230" s="22"/>
    </row>
    <row r="231" ht="18.75" customHeight="1">
      <c r="I231" s="22"/>
    </row>
    <row r="232" ht="18.75" customHeight="1">
      <c r="I232" s="22"/>
    </row>
    <row r="233" ht="18.75" customHeight="1">
      <c r="I233" s="22"/>
    </row>
    <row r="234" ht="18.75" customHeight="1">
      <c r="I234" s="22"/>
    </row>
    <row r="235" ht="18.75" customHeight="1">
      <c r="I235" s="22"/>
    </row>
    <row r="236" ht="18.75" customHeight="1">
      <c r="I236" s="22"/>
    </row>
    <row r="237" ht="18.75" customHeight="1">
      <c r="I237" s="22"/>
    </row>
    <row r="238" ht="18.75" customHeight="1">
      <c r="I238" s="22"/>
    </row>
    <row r="239" ht="18.75" customHeight="1">
      <c r="I239" s="22"/>
    </row>
    <row r="240" ht="18.75" customHeight="1">
      <c r="I240" s="22"/>
    </row>
    <row r="241" ht="18.75" customHeight="1">
      <c r="I241" s="22"/>
    </row>
    <row r="242" ht="18.75" customHeight="1">
      <c r="I242" s="22"/>
    </row>
    <row r="243" ht="18.75" customHeight="1">
      <c r="I243" s="22"/>
    </row>
    <row r="244" ht="18.75" customHeight="1">
      <c r="I244" s="22"/>
    </row>
    <row r="245" ht="18.75" customHeight="1">
      <c r="I245" s="22"/>
    </row>
    <row r="246" ht="18.75" customHeight="1">
      <c r="I246" s="22"/>
    </row>
    <row r="247" ht="18.75" customHeight="1">
      <c r="I247" s="22"/>
    </row>
    <row r="248" ht="18.75" customHeight="1">
      <c r="I248" s="22"/>
    </row>
    <row r="249" ht="18.75" customHeight="1">
      <c r="I249" s="22"/>
    </row>
    <row r="250" ht="18.75" customHeight="1">
      <c r="I250" s="22"/>
    </row>
    <row r="251" ht="18.75" customHeight="1">
      <c r="I251" s="22"/>
    </row>
    <row r="252" ht="18.75" customHeight="1">
      <c r="I252" s="22"/>
    </row>
    <row r="253" ht="18.75" customHeight="1">
      <c r="I253" s="22"/>
    </row>
    <row r="254" ht="18.75" customHeight="1">
      <c r="I254" s="22"/>
    </row>
    <row r="255" ht="18.75" customHeight="1">
      <c r="I255" s="22"/>
    </row>
    <row r="256" ht="18.75" customHeight="1">
      <c r="I256" s="22"/>
    </row>
    <row r="257" ht="18.75" customHeight="1">
      <c r="I257" s="22"/>
    </row>
    <row r="258" ht="18.75" customHeight="1">
      <c r="I258" s="22"/>
    </row>
    <row r="259" ht="18.75" customHeight="1">
      <c r="I259" s="22"/>
    </row>
    <row r="260" ht="18.75" customHeight="1">
      <c r="I260" s="22"/>
    </row>
    <row r="261" ht="18.75" customHeight="1">
      <c r="I261" s="22"/>
    </row>
    <row r="262" ht="18.75" customHeight="1">
      <c r="I262" s="22"/>
    </row>
    <row r="263" ht="18.75" customHeight="1">
      <c r="I263" s="22"/>
    </row>
    <row r="264" ht="18.75" customHeight="1">
      <c r="I264" s="22"/>
    </row>
    <row r="265" ht="18.75" customHeight="1">
      <c r="I265" s="22"/>
    </row>
    <row r="266" ht="18.75" customHeight="1">
      <c r="I266" s="22"/>
    </row>
    <row r="267" ht="18.75" customHeight="1">
      <c r="I267" s="22"/>
    </row>
    <row r="268" ht="18.75" customHeight="1">
      <c r="I268" s="22"/>
    </row>
    <row r="269" ht="18.75" customHeight="1">
      <c r="I269" s="22"/>
    </row>
    <row r="270" ht="18.75" customHeight="1">
      <c r="I270" s="22"/>
    </row>
    <row r="271" ht="18.75" customHeight="1">
      <c r="I271" s="22"/>
    </row>
    <row r="272" ht="18.75" customHeight="1">
      <c r="I272" s="22"/>
    </row>
    <row r="273" ht="18.75" customHeight="1">
      <c r="I273" s="22"/>
    </row>
    <row r="274" ht="18.75" customHeight="1">
      <c r="I274" s="22"/>
    </row>
    <row r="275" ht="18.75" customHeight="1">
      <c r="I275" s="22"/>
    </row>
    <row r="276" ht="18.75" customHeight="1">
      <c r="I276" s="22"/>
    </row>
    <row r="277" ht="18.75" customHeight="1">
      <c r="I277" s="22"/>
    </row>
    <row r="278" ht="18.75" customHeight="1">
      <c r="I278" s="22"/>
    </row>
    <row r="279" ht="18.75" customHeight="1">
      <c r="I279" s="22"/>
    </row>
    <row r="280" ht="18.75" customHeight="1">
      <c r="I280" s="22"/>
    </row>
    <row r="281" ht="18.75" customHeight="1">
      <c r="I281" s="22"/>
    </row>
    <row r="282" ht="18.75" customHeight="1">
      <c r="I282" s="22"/>
    </row>
    <row r="283" ht="18.75" customHeight="1">
      <c r="I283" s="22"/>
    </row>
    <row r="284" ht="18.75" customHeight="1">
      <c r="I284" s="22"/>
    </row>
    <row r="285" ht="18.75" customHeight="1">
      <c r="I285" s="22"/>
    </row>
    <row r="286" ht="18.75" customHeight="1">
      <c r="I286" s="22"/>
    </row>
    <row r="287" ht="18.75" customHeight="1">
      <c r="I287" s="22"/>
    </row>
    <row r="288" ht="18.75" customHeight="1">
      <c r="I288" s="22"/>
    </row>
    <row r="289" ht="18.75" customHeight="1">
      <c r="I289" s="22"/>
    </row>
    <row r="290" ht="18.75" customHeight="1">
      <c r="I290" s="22"/>
    </row>
    <row r="291" ht="18.75" customHeight="1">
      <c r="I291" s="22"/>
    </row>
    <row r="292" ht="18.75" customHeight="1">
      <c r="I292" s="22"/>
    </row>
    <row r="293" ht="18.75" customHeight="1">
      <c r="I293" s="22"/>
    </row>
    <row r="294" ht="18.75" customHeight="1">
      <c r="I294" s="22"/>
    </row>
    <row r="295" ht="18.75" customHeight="1">
      <c r="I295" s="22"/>
    </row>
    <row r="296" ht="18.75" customHeight="1">
      <c r="I296" s="22"/>
    </row>
    <row r="297" ht="18.75" customHeight="1">
      <c r="I297" s="22"/>
    </row>
    <row r="298" ht="18.75" customHeight="1">
      <c r="I298" s="22"/>
    </row>
    <row r="299" ht="18.75" customHeight="1">
      <c r="I299" s="22"/>
    </row>
    <row r="300" ht="18.75" customHeight="1">
      <c r="I300" s="22"/>
    </row>
    <row r="301" ht="18.75" customHeight="1">
      <c r="I301" s="22"/>
    </row>
    <row r="302" ht="18.75" customHeight="1">
      <c r="I302" s="22"/>
    </row>
    <row r="303" ht="18.75" customHeight="1">
      <c r="I303" s="22"/>
    </row>
    <row r="304" ht="18.75" customHeight="1">
      <c r="I304" s="22"/>
    </row>
    <row r="305" ht="18.75" customHeight="1">
      <c r="I305" s="22"/>
    </row>
    <row r="306" ht="18.75" customHeight="1">
      <c r="I306" s="22"/>
    </row>
    <row r="307" ht="18.75" customHeight="1">
      <c r="I307" s="22"/>
    </row>
    <row r="308" ht="18.75" customHeight="1">
      <c r="I308" s="22"/>
    </row>
    <row r="309" ht="18.75" customHeight="1">
      <c r="I309" s="22"/>
    </row>
    <row r="310" ht="18.75" customHeight="1">
      <c r="I310" s="22"/>
    </row>
    <row r="311" ht="18.75" customHeight="1">
      <c r="I311" s="22"/>
    </row>
    <row r="312" ht="18.75" customHeight="1">
      <c r="I312" s="22"/>
    </row>
    <row r="313" ht="18.75" customHeight="1">
      <c r="I313" s="22"/>
    </row>
    <row r="314" ht="18.75" customHeight="1">
      <c r="I314" s="22"/>
    </row>
    <row r="315" ht="18.75" customHeight="1">
      <c r="I315" s="22"/>
    </row>
    <row r="316" ht="18.75" customHeight="1">
      <c r="I316" s="22"/>
    </row>
    <row r="317" ht="18.75" customHeight="1">
      <c r="I317" s="22"/>
    </row>
    <row r="318" ht="18.75" customHeight="1">
      <c r="I318" s="22"/>
    </row>
    <row r="319" ht="18.75" customHeight="1">
      <c r="I319" s="22"/>
    </row>
    <row r="320" ht="18.75" customHeight="1">
      <c r="I320" s="22"/>
    </row>
    <row r="321" ht="18.75" customHeight="1">
      <c r="I321" s="22"/>
    </row>
    <row r="322" ht="18.75" customHeight="1">
      <c r="I322" s="22"/>
    </row>
    <row r="323" ht="18.75" customHeight="1">
      <c r="I323" s="22"/>
    </row>
    <row r="324" ht="18.75" customHeight="1">
      <c r="I324" s="22"/>
    </row>
    <row r="325" ht="18.75" customHeight="1">
      <c r="I325" s="22"/>
    </row>
    <row r="326" ht="18.75" customHeight="1">
      <c r="I326" s="22"/>
    </row>
    <row r="327" ht="18.75" customHeight="1">
      <c r="I327" s="22"/>
    </row>
    <row r="328" ht="18.75" customHeight="1">
      <c r="I328" s="22"/>
    </row>
    <row r="329" ht="18.75" customHeight="1">
      <c r="I329" s="22"/>
    </row>
    <row r="330" ht="18.75" customHeight="1">
      <c r="I330" s="22"/>
    </row>
    <row r="331" ht="18.75" customHeight="1">
      <c r="I331" s="22"/>
    </row>
    <row r="332" ht="18.75" customHeight="1">
      <c r="I332" s="22"/>
    </row>
    <row r="333" ht="18.75" customHeight="1">
      <c r="I333" s="22"/>
    </row>
    <row r="334" ht="18.75" customHeight="1">
      <c r="I334" s="22"/>
    </row>
    <row r="335" ht="18.75" customHeight="1">
      <c r="I335" s="22"/>
    </row>
    <row r="336" ht="18.75" customHeight="1">
      <c r="I336" s="22"/>
    </row>
    <row r="337" ht="18.75" customHeight="1">
      <c r="I337" s="22"/>
    </row>
    <row r="338" ht="18.75" customHeight="1">
      <c r="I338" s="22"/>
    </row>
    <row r="339" ht="18.75" customHeight="1">
      <c r="I339" s="22"/>
    </row>
    <row r="340" ht="18.75" customHeight="1">
      <c r="I340" s="22"/>
    </row>
    <row r="341" ht="18.75" customHeight="1">
      <c r="I341" s="22"/>
    </row>
    <row r="342" ht="18.75" customHeight="1">
      <c r="I342" s="22"/>
    </row>
    <row r="343" ht="18.75" customHeight="1">
      <c r="I343" s="22"/>
    </row>
    <row r="344" ht="18.75" customHeight="1">
      <c r="I344" s="22"/>
    </row>
    <row r="345" ht="18.75" customHeight="1">
      <c r="I345" s="22"/>
    </row>
    <row r="346" ht="18.75" customHeight="1">
      <c r="I346" s="22"/>
    </row>
    <row r="347" ht="18.75" customHeight="1">
      <c r="I347" s="22"/>
    </row>
    <row r="348" ht="18.75" customHeight="1">
      <c r="I348" s="22"/>
    </row>
    <row r="349" ht="18.75" customHeight="1">
      <c r="I349" s="22"/>
    </row>
    <row r="350" ht="18.75" customHeight="1">
      <c r="I350" s="22"/>
    </row>
    <row r="351" ht="18.75" customHeight="1">
      <c r="I351" s="22"/>
    </row>
    <row r="352" ht="18.75" customHeight="1">
      <c r="I352" s="22"/>
    </row>
    <row r="353" ht="18.75" customHeight="1">
      <c r="I353" s="22"/>
    </row>
    <row r="354" ht="18.75" customHeight="1">
      <c r="I354" s="22"/>
    </row>
    <row r="355" ht="18.75" customHeight="1">
      <c r="I355" s="22"/>
    </row>
    <row r="356" ht="18.75" customHeight="1">
      <c r="I356" s="22"/>
    </row>
    <row r="357" ht="18.75" customHeight="1">
      <c r="I357" s="22"/>
    </row>
    <row r="358" ht="18.75" customHeight="1">
      <c r="I358" s="22"/>
    </row>
    <row r="359" ht="18.75" customHeight="1">
      <c r="I359" s="22"/>
    </row>
    <row r="360" ht="18.75" customHeight="1">
      <c r="I360" s="22"/>
    </row>
    <row r="361" ht="18.75" customHeight="1">
      <c r="I361" s="22"/>
    </row>
    <row r="362" ht="18.75" customHeight="1">
      <c r="I362" s="22"/>
    </row>
    <row r="363" ht="18.75" customHeight="1">
      <c r="I363" s="22"/>
    </row>
    <row r="364" ht="18.75" customHeight="1">
      <c r="I364" s="22"/>
    </row>
    <row r="365" ht="18.75" customHeight="1">
      <c r="I365" s="22"/>
    </row>
    <row r="366" ht="18.75" customHeight="1">
      <c r="I366" s="22"/>
    </row>
    <row r="367" ht="18.75" customHeight="1">
      <c r="I367" s="22"/>
    </row>
    <row r="368" ht="18.75" customHeight="1">
      <c r="I368" s="22"/>
    </row>
    <row r="369" ht="18.75" customHeight="1">
      <c r="I369" s="22"/>
    </row>
    <row r="370" ht="18.75" customHeight="1">
      <c r="I370" s="22"/>
    </row>
    <row r="371" ht="18.75" customHeight="1">
      <c r="I371" s="22"/>
    </row>
    <row r="372" ht="18.75" customHeight="1">
      <c r="I372" s="22"/>
    </row>
    <row r="373" ht="18.75" customHeight="1">
      <c r="I373" s="22"/>
    </row>
    <row r="374" ht="18.75" customHeight="1">
      <c r="I374" s="22"/>
    </row>
    <row r="375" ht="18.75" customHeight="1">
      <c r="I375" s="22"/>
    </row>
    <row r="376" ht="18.75" customHeight="1">
      <c r="I376" s="22"/>
    </row>
    <row r="377" ht="18.75" customHeight="1">
      <c r="I377" s="22"/>
    </row>
    <row r="378" ht="18.75" customHeight="1">
      <c r="I378" s="22"/>
    </row>
    <row r="379" ht="18.75" customHeight="1">
      <c r="I379" s="22"/>
    </row>
    <row r="380" ht="18.75" customHeight="1">
      <c r="I380" s="22"/>
    </row>
    <row r="381" ht="18.75" customHeight="1">
      <c r="I381" s="22"/>
    </row>
    <row r="382" ht="18.75" customHeight="1">
      <c r="I382" s="22"/>
    </row>
    <row r="383" ht="18.75" customHeight="1">
      <c r="I383" s="22"/>
    </row>
    <row r="384" ht="18.75" customHeight="1">
      <c r="I384" s="22"/>
    </row>
    <row r="385" ht="18.75" customHeight="1">
      <c r="I385" s="22"/>
    </row>
    <row r="386" ht="18.75" customHeight="1">
      <c r="I386" s="22"/>
    </row>
    <row r="387" ht="18.75" customHeight="1">
      <c r="I387" s="22"/>
    </row>
    <row r="388" ht="18.75" customHeight="1">
      <c r="I388" s="22"/>
    </row>
    <row r="389" ht="18.75" customHeight="1">
      <c r="I389" s="22"/>
    </row>
    <row r="390" ht="18.75" customHeight="1">
      <c r="I390" s="22"/>
    </row>
    <row r="391" ht="18.75" customHeight="1">
      <c r="I391" s="22"/>
    </row>
    <row r="392" ht="18.75" customHeight="1">
      <c r="I392" s="22"/>
    </row>
    <row r="393" ht="18.75" customHeight="1">
      <c r="I393" s="22"/>
    </row>
    <row r="394" ht="18.75" customHeight="1">
      <c r="I394" s="22"/>
    </row>
    <row r="395" ht="18.75" customHeight="1">
      <c r="I395" s="22"/>
    </row>
    <row r="396" ht="18.75" customHeight="1">
      <c r="I396" s="22"/>
    </row>
    <row r="397" ht="18.75" customHeight="1">
      <c r="I397" s="22"/>
    </row>
    <row r="398" ht="18.75" customHeight="1">
      <c r="I398" s="22"/>
    </row>
    <row r="399" ht="18.75" customHeight="1">
      <c r="I399" s="22"/>
    </row>
    <row r="400" ht="18.75" customHeight="1">
      <c r="I400" s="22"/>
    </row>
    <row r="401" ht="18.75" customHeight="1">
      <c r="I401" s="22"/>
    </row>
    <row r="402" ht="18.75" customHeight="1">
      <c r="I402" s="22"/>
    </row>
    <row r="403" ht="18.75" customHeight="1">
      <c r="I403" s="22"/>
    </row>
    <row r="404" ht="18.75" customHeight="1">
      <c r="I404" s="22"/>
    </row>
    <row r="405" ht="18.75" customHeight="1">
      <c r="I405" s="22"/>
    </row>
    <row r="406" ht="18.75" customHeight="1">
      <c r="I406" s="22"/>
    </row>
    <row r="407" ht="18.75" customHeight="1">
      <c r="I407" s="22"/>
    </row>
    <row r="408" ht="18.75" customHeight="1">
      <c r="I408" s="22"/>
    </row>
    <row r="409" ht="18.75" customHeight="1">
      <c r="I409" s="22"/>
    </row>
    <row r="410" ht="18.75" customHeight="1">
      <c r="I410" s="22"/>
    </row>
    <row r="411" ht="18.75" customHeight="1">
      <c r="I411" s="22"/>
    </row>
    <row r="412" ht="18.75" customHeight="1">
      <c r="I412" s="22"/>
    </row>
    <row r="413" ht="18.75" customHeight="1">
      <c r="I413" s="22"/>
    </row>
    <row r="414" ht="18.75" customHeight="1">
      <c r="I414" s="22"/>
    </row>
    <row r="415" ht="18.75" customHeight="1">
      <c r="I415" s="22"/>
    </row>
    <row r="416" ht="18.75" customHeight="1">
      <c r="I416" s="22"/>
    </row>
    <row r="417" ht="18.75" customHeight="1">
      <c r="I417" s="22"/>
    </row>
    <row r="418" ht="18.75" customHeight="1">
      <c r="I418" s="22"/>
    </row>
    <row r="419" ht="18.75" customHeight="1">
      <c r="I419" s="22"/>
    </row>
    <row r="420" ht="18.75" customHeight="1">
      <c r="I420" s="22"/>
    </row>
    <row r="421" ht="18.75" customHeight="1">
      <c r="I421" s="22"/>
    </row>
    <row r="422" ht="18.75" customHeight="1">
      <c r="I422" s="22"/>
    </row>
    <row r="423" ht="18.75" customHeight="1">
      <c r="I423" s="22"/>
    </row>
    <row r="424" ht="18.75" customHeight="1">
      <c r="I424" s="22"/>
    </row>
    <row r="425" ht="18.75" customHeight="1">
      <c r="I425" s="22"/>
    </row>
    <row r="426" ht="18.75" customHeight="1">
      <c r="I426" s="22"/>
    </row>
    <row r="427" ht="18.75" customHeight="1">
      <c r="I427" s="22"/>
    </row>
    <row r="428" ht="18.75" customHeight="1">
      <c r="I428" s="22"/>
    </row>
    <row r="429" ht="18.75" customHeight="1">
      <c r="I429" s="22"/>
    </row>
    <row r="430" ht="18.75" customHeight="1">
      <c r="I430" s="22"/>
    </row>
    <row r="431" ht="18.75" customHeight="1">
      <c r="I431" s="22"/>
    </row>
    <row r="432" ht="18.75" customHeight="1">
      <c r="I432" s="22"/>
    </row>
    <row r="433" ht="18.75" customHeight="1">
      <c r="I433" s="22"/>
    </row>
    <row r="434" ht="18.75" customHeight="1">
      <c r="I434" s="22"/>
    </row>
    <row r="435" ht="18.75" customHeight="1">
      <c r="I435" s="22"/>
    </row>
    <row r="436" ht="18.75" customHeight="1">
      <c r="I436" s="22"/>
    </row>
    <row r="437" ht="18.75" customHeight="1">
      <c r="I437" s="22"/>
    </row>
    <row r="438" ht="18.75" customHeight="1">
      <c r="I438" s="22"/>
    </row>
    <row r="439" ht="18.75" customHeight="1">
      <c r="I439" s="22"/>
    </row>
    <row r="440" ht="18.75" customHeight="1">
      <c r="I440" s="22"/>
    </row>
    <row r="441" ht="18.75" customHeight="1">
      <c r="I441" s="22"/>
    </row>
    <row r="442" ht="18.75" customHeight="1">
      <c r="I442" s="22"/>
    </row>
    <row r="443" ht="18.75" customHeight="1">
      <c r="I443" s="22"/>
    </row>
    <row r="444" ht="18.75" customHeight="1">
      <c r="I444" s="22"/>
    </row>
    <row r="445" ht="18.75" customHeight="1">
      <c r="I445" s="22"/>
    </row>
    <row r="446" ht="18.75" customHeight="1">
      <c r="I446" s="22"/>
    </row>
    <row r="447" ht="18.75" customHeight="1">
      <c r="I447" s="22"/>
    </row>
    <row r="448" ht="18.75" customHeight="1">
      <c r="I448" s="22"/>
    </row>
    <row r="449" ht="18.75" customHeight="1">
      <c r="I449" s="22"/>
    </row>
    <row r="450" ht="18.75" customHeight="1">
      <c r="I450" s="22"/>
    </row>
    <row r="451" ht="18.75" customHeight="1">
      <c r="I451" s="22"/>
    </row>
    <row r="452" ht="18.75" customHeight="1">
      <c r="I452" s="22"/>
    </row>
    <row r="453" ht="18.75" customHeight="1">
      <c r="I453" s="22"/>
    </row>
    <row r="454" ht="18.75" customHeight="1">
      <c r="I454" s="22"/>
    </row>
    <row r="455" ht="18.75" customHeight="1">
      <c r="I455" s="22"/>
    </row>
    <row r="456" ht="18.75" customHeight="1">
      <c r="I456" s="22"/>
    </row>
    <row r="457" ht="18.75" customHeight="1">
      <c r="I457" s="22"/>
    </row>
    <row r="458" ht="18.75" customHeight="1">
      <c r="I458" s="22"/>
    </row>
    <row r="459" ht="18.75" customHeight="1">
      <c r="I459" s="22"/>
    </row>
    <row r="460" ht="18.75" customHeight="1">
      <c r="I460" s="22"/>
    </row>
    <row r="461" ht="18.75" customHeight="1">
      <c r="I461" s="22"/>
    </row>
    <row r="462" ht="18.75" customHeight="1">
      <c r="I462" s="22"/>
    </row>
    <row r="463" ht="18.75" customHeight="1">
      <c r="I463" s="22"/>
    </row>
    <row r="464" ht="18.75" customHeight="1">
      <c r="I464" s="22"/>
    </row>
    <row r="465" ht="18.75" customHeight="1">
      <c r="I465" s="22"/>
    </row>
    <row r="466" ht="18.75" customHeight="1">
      <c r="I466" s="22"/>
    </row>
    <row r="467" ht="18.75" customHeight="1">
      <c r="I467" s="22"/>
    </row>
    <row r="468" ht="18.75" customHeight="1">
      <c r="I468" s="22"/>
    </row>
    <row r="469" ht="18.75" customHeight="1">
      <c r="I469" s="22"/>
    </row>
    <row r="470" ht="18.75" customHeight="1">
      <c r="I470" s="22"/>
    </row>
    <row r="471" ht="18.75" customHeight="1">
      <c r="I471" s="22"/>
    </row>
    <row r="472" ht="18.75" customHeight="1">
      <c r="I472" s="22"/>
    </row>
    <row r="473" ht="18.75" customHeight="1">
      <c r="I473" s="22"/>
    </row>
    <row r="474" ht="18.75" customHeight="1">
      <c r="I474" s="22"/>
    </row>
    <row r="475" ht="18.75" customHeight="1">
      <c r="I475" s="22"/>
    </row>
    <row r="476" ht="18.75" customHeight="1">
      <c r="I476" s="22"/>
    </row>
    <row r="477" ht="18.75" customHeight="1">
      <c r="I477" s="22"/>
    </row>
    <row r="478" ht="18.75" customHeight="1">
      <c r="I478" s="22"/>
    </row>
    <row r="479" ht="18.75" customHeight="1">
      <c r="I479" s="22"/>
    </row>
    <row r="480" ht="18.75" customHeight="1">
      <c r="I480" s="22"/>
    </row>
    <row r="481" ht="18.75" customHeight="1">
      <c r="I481" s="22"/>
    </row>
    <row r="482" ht="18.75" customHeight="1">
      <c r="I482" s="22"/>
    </row>
    <row r="483" ht="18.75" customHeight="1">
      <c r="I483" s="22"/>
    </row>
    <row r="484" ht="18.75" customHeight="1">
      <c r="I484" s="22"/>
    </row>
    <row r="485" ht="18.75" customHeight="1">
      <c r="I485" s="22"/>
    </row>
    <row r="486" ht="18.75" customHeight="1">
      <c r="I486" s="22"/>
    </row>
    <row r="487" ht="18.75" customHeight="1">
      <c r="I487" s="22"/>
    </row>
    <row r="488" ht="18.75" customHeight="1">
      <c r="I488" s="22"/>
    </row>
    <row r="489" ht="18.75" customHeight="1">
      <c r="I489" s="22"/>
    </row>
    <row r="490" ht="18.75" customHeight="1">
      <c r="I490" s="22"/>
    </row>
    <row r="491" ht="18.75" customHeight="1">
      <c r="I491" s="22"/>
    </row>
    <row r="492" ht="18.75" customHeight="1">
      <c r="I492" s="22"/>
    </row>
    <row r="493" ht="18.75" customHeight="1">
      <c r="I493" s="22"/>
    </row>
    <row r="494" ht="18.75" customHeight="1">
      <c r="I494" s="22"/>
    </row>
    <row r="495" ht="18.75" customHeight="1">
      <c r="I495" s="22"/>
    </row>
    <row r="496" ht="18.75" customHeight="1">
      <c r="I496" s="22"/>
    </row>
    <row r="497" ht="18.75" customHeight="1">
      <c r="I497" s="22"/>
    </row>
    <row r="498" ht="18.75" customHeight="1">
      <c r="I498" s="22"/>
    </row>
    <row r="499" ht="18.75" customHeight="1">
      <c r="I499" s="22"/>
    </row>
    <row r="500" ht="18.75" customHeight="1">
      <c r="I500" s="22"/>
    </row>
    <row r="501" ht="18.75" customHeight="1">
      <c r="I501" s="22"/>
    </row>
    <row r="502" ht="18.75" customHeight="1">
      <c r="I502" s="22"/>
    </row>
    <row r="503" ht="18.75" customHeight="1">
      <c r="I503" s="22"/>
    </row>
    <row r="504" ht="18.75" customHeight="1">
      <c r="I504" s="22"/>
    </row>
    <row r="505" ht="18.75" customHeight="1">
      <c r="I505" s="22"/>
    </row>
    <row r="506" ht="18.75" customHeight="1">
      <c r="I506" s="22"/>
    </row>
    <row r="507" ht="18.75" customHeight="1">
      <c r="I507" s="22"/>
    </row>
    <row r="508" ht="18.75" customHeight="1">
      <c r="I508" s="22"/>
    </row>
    <row r="509" ht="18.75" customHeight="1">
      <c r="I509" s="22"/>
    </row>
    <row r="510" ht="18.75" customHeight="1">
      <c r="I510" s="22"/>
    </row>
    <row r="511" ht="18.75" customHeight="1">
      <c r="I511" s="22"/>
    </row>
    <row r="512" ht="18.75" customHeight="1">
      <c r="I512" s="22"/>
    </row>
    <row r="513" ht="18.75" customHeight="1">
      <c r="I513" s="22"/>
    </row>
    <row r="514" ht="18.75" customHeight="1">
      <c r="I514" s="22"/>
    </row>
    <row r="515" ht="18.75" customHeight="1">
      <c r="I515" s="22"/>
    </row>
    <row r="516" ht="18.75" customHeight="1">
      <c r="I516" s="22"/>
    </row>
    <row r="517" ht="18.75" customHeight="1">
      <c r="I517" s="22"/>
    </row>
    <row r="518" ht="18.75" customHeight="1">
      <c r="I518" s="22"/>
    </row>
    <row r="519" ht="18.75" customHeight="1">
      <c r="I519" s="22"/>
    </row>
    <row r="520" ht="18.75" customHeight="1">
      <c r="I520" s="22"/>
    </row>
    <row r="521" ht="18.75" customHeight="1">
      <c r="I521" s="22"/>
    </row>
    <row r="522" ht="18.75" customHeight="1">
      <c r="I522" s="22"/>
    </row>
    <row r="523" ht="18.75" customHeight="1">
      <c r="I523" s="22"/>
    </row>
    <row r="524" ht="18.75" customHeight="1">
      <c r="I524" s="22"/>
    </row>
    <row r="525" ht="18.75" customHeight="1">
      <c r="I525" s="22"/>
    </row>
    <row r="526" ht="18.75" customHeight="1">
      <c r="I526" s="22"/>
    </row>
    <row r="527" ht="18.75" customHeight="1">
      <c r="I527" s="22"/>
    </row>
    <row r="528" ht="18.75" customHeight="1">
      <c r="I528" s="22"/>
    </row>
    <row r="529" ht="18.75" customHeight="1">
      <c r="I529" s="22"/>
    </row>
    <row r="530" ht="18.75" customHeight="1">
      <c r="I530" s="22"/>
    </row>
    <row r="531" ht="18.75" customHeight="1">
      <c r="I531" s="22"/>
    </row>
    <row r="532" ht="18.75" customHeight="1">
      <c r="I532" s="22"/>
    </row>
    <row r="533" ht="18.75" customHeight="1">
      <c r="I533" s="22"/>
    </row>
    <row r="534" ht="18.75" customHeight="1">
      <c r="I534" s="22"/>
    </row>
    <row r="535" ht="18.75" customHeight="1">
      <c r="I535" s="22"/>
    </row>
    <row r="536" ht="18.75" customHeight="1">
      <c r="I536" s="22"/>
    </row>
    <row r="537" ht="18.75" customHeight="1">
      <c r="I537" s="22"/>
    </row>
    <row r="538" ht="18.75" customHeight="1">
      <c r="I538" s="22"/>
    </row>
    <row r="539" ht="18.75" customHeight="1">
      <c r="I539" s="22"/>
    </row>
    <row r="540" ht="18.75" customHeight="1">
      <c r="I540" s="22"/>
    </row>
    <row r="541" ht="18.75" customHeight="1">
      <c r="I541" s="22"/>
    </row>
    <row r="542" ht="18.75" customHeight="1">
      <c r="I542" s="22"/>
    </row>
    <row r="543" ht="18.75" customHeight="1">
      <c r="I543" s="22"/>
    </row>
    <row r="544" ht="18.75" customHeight="1">
      <c r="I544" s="22"/>
    </row>
    <row r="545" ht="18.75" customHeight="1">
      <c r="I545" s="22"/>
    </row>
    <row r="546" ht="18.75" customHeight="1">
      <c r="I546" s="22"/>
    </row>
    <row r="547" ht="18.75" customHeight="1">
      <c r="I547" s="22"/>
    </row>
    <row r="548" ht="18.75" customHeight="1">
      <c r="I548" s="22"/>
    </row>
    <row r="549" ht="18.75" customHeight="1">
      <c r="I549" s="22"/>
    </row>
    <row r="550" ht="18.75" customHeight="1">
      <c r="I550" s="22"/>
    </row>
    <row r="551" ht="18.75" customHeight="1">
      <c r="I551" s="22"/>
    </row>
    <row r="552" ht="18.75" customHeight="1">
      <c r="I552" s="22"/>
    </row>
    <row r="553" ht="18.75" customHeight="1">
      <c r="I553" s="22"/>
    </row>
    <row r="554" ht="18.75" customHeight="1">
      <c r="I554" s="22"/>
    </row>
    <row r="555" ht="18.75" customHeight="1">
      <c r="I555" s="22"/>
    </row>
    <row r="556" ht="18.75" customHeight="1">
      <c r="I556" s="22"/>
    </row>
    <row r="557" ht="18.75" customHeight="1">
      <c r="I557" s="22"/>
    </row>
    <row r="558" ht="18.75" customHeight="1">
      <c r="I558" s="22"/>
    </row>
    <row r="559" ht="18.75" customHeight="1">
      <c r="I559" s="22"/>
    </row>
    <row r="560" ht="18.75" customHeight="1">
      <c r="I560" s="22"/>
    </row>
    <row r="561" ht="18.75" customHeight="1">
      <c r="I561" s="22"/>
    </row>
    <row r="562" ht="18.75" customHeight="1">
      <c r="I562" s="22"/>
    </row>
    <row r="563" ht="18.75" customHeight="1">
      <c r="I563" s="22"/>
    </row>
    <row r="564" ht="18.75" customHeight="1">
      <c r="I564" s="22"/>
    </row>
    <row r="565" ht="18.75" customHeight="1">
      <c r="I565" s="22"/>
    </row>
    <row r="566" ht="18.75" customHeight="1">
      <c r="I566" s="22"/>
    </row>
    <row r="567" ht="18.75" customHeight="1">
      <c r="I567" s="22"/>
    </row>
    <row r="568" ht="18.75" customHeight="1">
      <c r="I568" s="22"/>
    </row>
    <row r="569" ht="18.75" customHeight="1">
      <c r="I569" s="22"/>
    </row>
    <row r="570" ht="18.75" customHeight="1">
      <c r="I570" s="22"/>
    </row>
    <row r="571" ht="18.75" customHeight="1">
      <c r="I571" s="22"/>
    </row>
    <row r="572" ht="18.75" customHeight="1">
      <c r="I572" s="22"/>
    </row>
    <row r="573" ht="18.75" customHeight="1">
      <c r="I573" s="22"/>
    </row>
    <row r="574" ht="18.75" customHeight="1">
      <c r="I574" s="22"/>
    </row>
    <row r="575" ht="18.75" customHeight="1">
      <c r="I575" s="22"/>
    </row>
    <row r="576" ht="18.75" customHeight="1">
      <c r="I576" s="22"/>
    </row>
    <row r="577" ht="18.75" customHeight="1">
      <c r="I577" s="22"/>
    </row>
    <row r="578" ht="18.75" customHeight="1">
      <c r="I578" s="22"/>
    </row>
    <row r="579" ht="18.75" customHeight="1">
      <c r="I579" s="22"/>
    </row>
    <row r="580" ht="18.75" customHeight="1">
      <c r="I580" s="22"/>
    </row>
    <row r="581" ht="18.75" customHeight="1">
      <c r="I581" s="22"/>
    </row>
    <row r="582" ht="18.75" customHeight="1">
      <c r="I582" s="22"/>
    </row>
    <row r="583" ht="18.75" customHeight="1">
      <c r="I583" s="22"/>
    </row>
    <row r="584" ht="18.75" customHeight="1">
      <c r="I584" s="22"/>
    </row>
    <row r="585" ht="18.75" customHeight="1">
      <c r="I585" s="22"/>
    </row>
    <row r="586" ht="18.75" customHeight="1">
      <c r="I586" s="22"/>
    </row>
    <row r="587" ht="18.75" customHeight="1">
      <c r="I587" s="22"/>
    </row>
    <row r="588" ht="18.75" customHeight="1">
      <c r="I588" s="22"/>
    </row>
    <row r="589" ht="18.75" customHeight="1">
      <c r="I589" s="22"/>
    </row>
    <row r="590" ht="18.75" customHeight="1">
      <c r="I590" s="22"/>
    </row>
    <row r="591" ht="18.75" customHeight="1">
      <c r="I591" s="22"/>
    </row>
    <row r="592" ht="18.75" customHeight="1">
      <c r="I592" s="22"/>
    </row>
    <row r="593" ht="18.75" customHeight="1">
      <c r="I593" s="22"/>
    </row>
    <row r="594" ht="18.75" customHeight="1">
      <c r="I594" s="22"/>
    </row>
    <row r="595" ht="18.75" customHeight="1">
      <c r="I595" s="22"/>
    </row>
    <row r="596" ht="18.75" customHeight="1">
      <c r="I596" s="22"/>
    </row>
    <row r="597" ht="18.75" customHeight="1">
      <c r="I597" s="22"/>
    </row>
    <row r="598" ht="18.75" customHeight="1">
      <c r="I598" s="22"/>
    </row>
    <row r="599" ht="18.75" customHeight="1">
      <c r="I599" s="22"/>
    </row>
    <row r="600" ht="18.75" customHeight="1">
      <c r="I600" s="22"/>
    </row>
    <row r="601" ht="18.75" customHeight="1">
      <c r="I601" s="22"/>
    </row>
    <row r="602" ht="18.75" customHeight="1">
      <c r="I602" s="22"/>
    </row>
    <row r="603" ht="18.75" customHeight="1">
      <c r="I603" s="22"/>
    </row>
    <row r="604" ht="18.75" customHeight="1">
      <c r="I604" s="22"/>
    </row>
    <row r="605" ht="18.75" customHeight="1">
      <c r="I605" s="22"/>
    </row>
    <row r="606" ht="18.75" customHeight="1">
      <c r="I606" s="22"/>
    </row>
    <row r="607" ht="18.75" customHeight="1">
      <c r="I607" s="22"/>
    </row>
    <row r="608" ht="18.75" customHeight="1">
      <c r="I608" s="22"/>
    </row>
    <row r="609" ht="18.75" customHeight="1">
      <c r="I609" s="22"/>
    </row>
    <row r="610" ht="18.75" customHeight="1">
      <c r="I610" s="22"/>
    </row>
    <row r="611" ht="18.75" customHeight="1">
      <c r="I611" s="22"/>
    </row>
    <row r="612" ht="18.75" customHeight="1">
      <c r="I612" s="22"/>
    </row>
    <row r="613" ht="18.75" customHeight="1">
      <c r="I613" s="22"/>
    </row>
    <row r="614" ht="18.75" customHeight="1">
      <c r="I614" s="22"/>
    </row>
    <row r="615" ht="18.75" customHeight="1">
      <c r="I615" s="22"/>
    </row>
    <row r="616" ht="18.75" customHeight="1">
      <c r="I616" s="22"/>
    </row>
    <row r="617" ht="18.75" customHeight="1">
      <c r="I617" s="22"/>
    </row>
    <row r="618" ht="18.75" customHeight="1">
      <c r="I618" s="22"/>
    </row>
    <row r="619" ht="18.75" customHeight="1">
      <c r="I619" s="22"/>
    </row>
    <row r="620" ht="18.75" customHeight="1">
      <c r="I620" s="22"/>
    </row>
    <row r="621" ht="18.75" customHeight="1">
      <c r="I621" s="22"/>
    </row>
    <row r="622" ht="18.75" customHeight="1">
      <c r="I622" s="22"/>
    </row>
    <row r="623" ht="18.75" customHeight="1">
      <c r="I623" s="22"/>
    </row>
    <row r="624" ht="18.75" customHeight="1">
      <c r="I624" s="22"/>
    </row>
    <row r="625" ht="18.75" customHeight="1">
      <c r="I625" s="22"/>
    </row>
    <row r="626" ht="18.75" customHeight="1">
      <c r="I626" s="22"/>
    </row>
    <row r="627" ht="18.75" customHeight="1">
      <c r="I627" s="22"/>
    </row>
    <row r="628" ht="18.75" customHeight="1">
      <c r="I628" s="22"/>
    </row>
    <row r="629" ht="18.75" customHeight="1">
      <c r="I629" s="22"/>
    </row>
    <row r="630" ht="18.75" customHeight="1">
      <c r="I630" s="22"/>
    </row>
    <row r="631" ht="18.75" customHeight="1">
      <c r="I631" s="22"/>
    </row>
    <row r="632" ht="18.75" customHeight="1">
      <c r="I632" s="22"/>
    </row>
    <row r="633" ht="18.75" customHeight="1">
      <c r="I633" s="22"/>
    </row>
    <row r="634" ht="18.75" customHeight="1">
      <c r="I634" s="22"/>
    </row>
    <row r="635" ht="18.75" customHeight="1">
      <c r="I635" s="22"/>
    </row>
    <row r="636" ht="18.75" customHeight="1">
      <c r="I636" s="22"/>
    </row>
    <row r="637" ht="18.75" customHeight="1">
      <c r="I637" s="22"/>
    </row>
    <row r="638" ht="18.75" customHeight="1">
      <c r="I638" s="22"/>
    </row>
    <row r="639" ht="18.75" customHeight="1">
      <c r="I639" s="22"/>
    </row>
    <row r="640" ht="18.75" customHeight="1">
      <c r="I640" s="22"/>
    </row>
    <row r="641" ht="18.75" customHeight="1">
      <c r="I641" s="22"/>
    </row>
    <row r="642" ht="18.75" customHeight="1">
      <c r="I642" s="22"/>
    </row>
    <row r="643" ht="18.75" customHeight="1">
      <c r="I643" s="22"/>
    </row>
    <row r="644" ht="18.75" customHeight="1">
      <c r="I644" s="22"/>
    </row>
    <row r="645" ht="18.75" customHeight="1">
      <c r="I645" s="22"/>
    </row>
    <row r="646" ht="18.75" customHeight="1">
      <c r="I646" s="22"/>
    </row>
    <row r="647" ht="18.75" customHeight="1">
      <c r="I647" s="22"/>
    </row>
    <row r="648" ht="18.75" customHeight="1">
      <c r="I648" s="22"/>
    </row>
    <row r="649" ht="18.75" customHeight="1">
      <c r="I649" s="22"/>
    </row>
    <row r="650" ht="18.75" customHeight="1">
      <c r="I650" s="22"/>
    </row>
    <row r="651" ht="18.75" customHeight="1">
      <c r="I651" s="22"/>
    </row>
    <row r="652" ht="18.75" customHeight="1">
      <c r="I652" s="22"/>
    </row>
    <row r="653" ht="18.75" customHeight="1">
      <c r="I653" s="22"/>
    </row>
    <row r="654" ht="18.75" customHeight="1">
      <c r="I654" s="22"/>
    </row>
    <row r="655" ht="18.75" customHeight="1">
      <c r="I655" s="22"/>
    </row>
    <row r="656" ht="18.75" customHeight="1">
      <c r="I656" s="22"/>
    </row>
    <row r="657" ht="18.75" customHeight="1">
      <c r="I657" s="22"/>
    </row>
    <row r="658" ht="18.75" customHeight="1">
      <c r="I658" s="22"/>
    </row>
    <row r="659" ht="18.75" customHeight="1">
      <c r="I659" s="22"/>
    </row>
    <row r="660" ht="18.75" customHeight="1">
      <c r="I660" s="22"/>
    </row>
    <row r="661" ht="18.75" customHeight="1">
      <c r="I661" s="22"/>
    </row>
    <row r="662" ht="18.75" customHeight="1">
      <c r="I662" s="22"/>
    </row>
    <row r="663" ht="18.75" customHeight="1">
      <c r="I663" s="22"/>
    </row>
    <row r="664" ht="18.75" customHeight="1">
      <c r="I664" s="22"/>
    </row>
    <row r="665" ht="18.75" customHeight="1">
      <c r="I665" s="22"/>
    </row>
    <row r="666" ht="18.75" customHeight="1">
      <c r="I666" s="22"/>
    </row>
    <row r="667" ht="18.75" customHeight="1">
      <c r="I667" s="22"/>
    </row>
    <row r="668" ht="18.75" customHeight="1">
      <c r="I668" s="22"/>
    </row>
    <row r="669" ht="18.75" customHeight="1">
      <c r="I669" s="22"/>
    </row>
    <row r="670" ht="18.75" customHeight="1">
      <c r="I670" s="22"/>
    </row>
    <row r="671" ht="18.75" customHeight="1">
      <c r="I671" s="22"/>
    </row>
    <row r="672" ht="18.75" customHeight="1">
      <c r="I672" s="22"/>
    </row>
    <row r="673" ht="18.75" customHeight="1">
      <c r="I673" s="22"/>
    </row>
    <row r="674" ht="18.75" customHeight="1">
      <c r="I674" s="22"/>
    </row>
    <row r="675" ht="18.75" customHeight="1">
      <c r="I675" s="22"/>
    </row>
    <row r="676" ht="18.75" customHeight="1">
      <c r="I676" s="22"/>
    </row>
    <row r="677" ht="18.75" customHeight="1">
      <c r="I677" s="22"/>
    </row>
    <row r="678" ht="18.75" customHeight="1">
      <c r="I678" s="22"/>
    </row>
    <row r="679" ht="18.75" customHeight="1">
      <c r="I679" s="22"/>
    </row>
    <row r="680" ht="18.75" customHeight="1">
      <c r="I680" s="22"/>
    </row>
    <row r="681" ht="18.75" customHeight="1">
      <c r="I681" s="22"/>
    </row>
    <row r="682" ht="18.75" customHeight="1">
      <c r="I682" s="22"/>
    </row>
    <row r="683" ht="18.75" customHeight="1">
      <c r="I683" s="22"/>
    </row>
    <row r="684" ht="18.75" customHeight="1">
      <c r="I684" s="22"/>
    </row>
    <row r="685" ht="18.75" customHeight="1">
      <c r="I685" s="22"/>
    </row>
    <row r="686" ht="18.75" customHeight="1">
      <c r="I686" s="22"/>
    </row>
    <row r="687" ht="18.75" customHeight="1">
      <c r="I687" s="22"/>
    </row>
    <row r="688" ht="18.75" customHeight="1">
      <c r="I688" s="22"/>
    </row>
    <row r="689" ht="18.75" customHeight="1">
      <c r="I689" s="22"/>
    </row>
    <row r="690" ht="18.75" customHeight="1">
      <c r="I690" s="22"/>
    </row>
    <row r="691" ht="18.75" customHeight="1">
      <c r="I691" s="22"/>
    </row>
    <row r="692" ht="18.75" customHeight="1">
      <c r="I692" s="22"/>
    </row>
    <row r="693" ht="18.75" customHeight="1">
      <c r="I693" s="22"/>
    </row>
    <row r="694" ht="18.75" customHeight="1">
      <c r="I694" s="22"/>
    </row>
    <row r="695" ht="18.75" customHeight="1">
      <c r="I695" s="22"/>
    </row>
    <row r="696" ht="18.75" customHeight="1">
      <c r="I696" s="22"/>
    </row>
    <row r="697" ht="18.75" customHeight="1">
      <c r="I697" s="22"/>
    </row>
    <row r="698" ht="18.75" customHeight="1">
      <c r="I698" s="22"/>
    </row>
    <row r="699" ht="18.75" customHeight="1">
      <c r="I699" s="22"/>
    </row>
    <row r="700" ht="18.75" customHeight="1">
      <c r="I700" s="22"/>
    </row>
    <row r="701" ht="18.75" customHeight="1">
      <c r="I701" s="22"/>
    </row>
    <row r="702" ht="18.75" customHeight="1">
      <c r="I702" s="22"/>
    </row>
    <row r="703" ht="18.75" customHeight="1">
      <c r="I703" s="22"/>
    </row>
    <row r="704" ht="18.75" customHeight="1">
      <c r="I704" s="22"/>
    </row>
    <row r="705" ht="18.75" customHeight="1">
      <c r="I705" s="22"/>
    </row>
    <row r="706" ht="18.75" customHeight="1">
      <c r="I706" s="22"/>
    </row>
    <row r="707" ht="18.75" customHeight="1">
      <c r="I707" s="22"/>
    </row>
    <row r="708" ht="18.75" customHeight="1">
      <c r="I708" s="22"/>
    </row>
    <row r="709" ht="18.75" customHeight="1">
      <c r="I709" s="22"/>
    </row>
    <row r="710" ht="18.75" customHeight="1">
      <c r="I710" s="22"/>
    </row>
    <row r="711" ht="18.75" customHeight="1">
      <c r="I711" s="22"/>
    </row>
    <row r="712" ht="18.75" customHeight="1">
      <c r="I712" s="22"/>
    </row>
    <row r="713" ht="18.75" customHeight="1">
      <c r="I713" s="22"/>
    </row>
    <row r="714" ht="18.75" customHeight="1">
      <c r="I714" s="22"/>
    </row>
    <row r="715" ht="18.75" customHeight="1">
      <c r="I715" s="22"/>
    </row>
    <row r="716" ht="18.75" customHeight="1">
      <c r="I716" s="22"/>
    </row>
    <row r="717" ht="18.75" customHeight="1">
      <c r="I717" s="22"/>
    </row>
    <row r="718" ht="18.75" customHeight="1">
      <c r="I718" s="22"/>
    </row>
    <row r="719" ht="18.75" customHeight="1">
      <c r="I719" s="22"/>
    </row>
    <row r="720" ht="18.75" customHeight="1">
      <c r="I720" s="22"/>
    </row>
    <row r="721" ht="18.75" customHeight="1">
      <c r="I721" s="22"/>
    </row>
    <row r="722" ht="18.75" customHeight="1">
      <c r="I722" s="22"/>
    </row>
    <row r="723" ht="18.75" customHeight="1">
      <c r="I723" s="22"/>
    </row>
    <row r="724" ht="18.75" customHeight="1">
      <c r="I724" s="22"/>
    </row>
    <row r="725" ht="18.75" customHeight="1">
      <c r="I725" s="22"/>
    </row>
    <row r="726" ht="18.75" customHeight="1">
      <c r="I726" s="22"/>
    </row>
    <row r="727" ht="18.75" customHeight="1">
      <c r="I727" s="22"/>
    </row>
    <row r="728" ht="18.75" customHeight="1">
      <c r="I728" s="22"/>
    </row>
    <row r="729" ht="18.75" customHeight="1">
      <c r="I729" s="22"/>
    </row>
    <row r="730" ht="18.75" customHeight="1">
      <c r="I730" s="22"/>
    </row>
    <row r="731" ht="18.75" customHeight="1">
      <c r="I731" s="22"/>
    </row>
    <row r="732" ht="18.75" customHeight="1">
      <c r="I732" s="22"/>
    </row>
    <row r="733" ht="18.75" customHeight="1">
      <c r="I733" s="22"/>
    </row>
    <row r="734" ht="18.75" customHeight="1">
      <c r="I734" s="22"/>
    </row>
    <row r="735" ht="18.75" customHeight="1">
      <c r="I735" s="22"/>
    </row>
    <row r="736" ht="18.75" customHeight="1">
      <c r="I736" s="22"/>
    </row>
    <row r="737" ht="18.75" customHeight="1">
      <c r="I737" s="22"/>
    </row>
    <row r="738" ht="18.75" customHeight="1">
      <c r="I738" s="22"/>
    </row>
    <row r="739" ht="18.75" customHeight="1">
      <c r="I739" s="22"/>
    </row>
    <row r="740" ht="18.75" customHeight="1">
      <c r="I740" s="22"/>
    </row>
    <row r="741" ht="18.75" customHeight="1">
      <c r="I741" s="22"/>
    </row>
    <row r="742" ht="18.75" customHeight="1">
      <c r="I742" s="22"/>
    </row>
    <row r="743" ht="18.75" customHeight="1">
      <c r="I743" s="22"/>
    </row>
    <row r="744" ht="18.75" customHeight="1">
      <c r="I744" s="22"/>
    </row>
    <row r="745" ht="18.75" customHeight="1">
      <c r="I745" s="22"/>
    </row>
    <row r="746" ht="18.75" customHeight="1">
      <c r="I746" s="22"/>
    </row>
    <row r="747" ht="18.75" customHeight="1">
      <c r="I747" s="22"/>
    </row>
    <row r="748" ht="18.75" customHeight="1">
      <c r="I748" s="22"/>
    </row>
    <row r="749" ht="18.75" customHeight="1">
      <c r="I749" s="22"/>
    </row>
    <row r="750" ht="18.75" customHeight="1">
      <c r="I750" s="22"/>
    </row>
    <row r="751" ht="18.75" customHeight="1">
      <c r="I751" s="22"/>
    </row>
    <row r="752" ht="18.75" customHeight="1">
      <c r="I752" s="22"/>
    </row>
    <row r="753" ht="18.75" customHeight="1">
      <c r="I753" s="22"/>
    </row>
    <row r="754" ht="18.75" customHeight="1">
      <c r="I754" s="22"/>
    </row>
    <row r="755" ht="18.75" customHeight="1">
      <c r="I755" s="22"/>
    </row>
    <row r="756" ht="18.75" customHeight="1">
      <c r="I756" s="22"/>
    </row>
    <row r="757" ht="18.75" customHeight="1">
      <c r="I757" s="22"/>
    </row>
    <row r="758" ht="18.75" customHeight="1">
      <c r="I758" s="22"/>
    </row>
    <row r="759" ht="18.75" customHeight="1">
      <c r="I759" s="22"/>
    </row>
    <row r="760" ht="18.75" customHeight="1">
      <c r="I760" s="22"/>
    </row>
    <row r="761" ht="18.75" customHeight="1">
      <c r="I761" s="22"/>
    </row>
    <row r="762" ht="18.75" customHeight="1">
      <c r="I762" s="22"/>
    </row>
    <row r="763" ht="18.75" customHeight="1">
      <c r="I763" s="22"/>
    </row>
    <row r="764" ht="18.75" customHeight="1">
      <c r="I764" s="22"/>
    </row>
    <row r="765" ht="18.75" customHeight="1">
      <c r="I765" s="22"/>
    </row>
    <row r="766" ht="18.75" customHeight="1">
      <c r="I766" s="22"/>
    </row>
    <row r="767" ht="18.75" customHeight="1">
      <c r="I767" s="22"/>
    </row>
    <row r="768" ht="18.75" customHeight="1">
      <c r="I768" s="22"/>
    </row>
    <row r="769" ht="18.75" customHeight="1">
      <c r="I769" s="22"/>
    </row>
    <row r="770" ht="18.75" customHeight="1">
      <c r="I770" s="22"/>
    </row>
    <row r="771" ht="18.75" customHeight="1">
      <c r="I771" s="22"/>
    </row>
    <row r="772" ht="18.75" customHeight="1">
      <c r="I772" s="22"/>
    </row>
    <row r="773" ht="18.75" customHeight="1">
      <c r="I773" s="22"/>
    </row>
    <row r="774" ht="18.75" customHeight="1">
      <c r="I774" s="22"/>
    </row>
    <row r="775" ht="18.75" customHeight="1">
      <c r="I775" s="22"/>
    </row>
    <row r="776" ht="18.75" customHeight="1">
      <c r="I776" s="22"/>
    </row>
    <row r="777" ht="18.75" customHeight="1">
      <c r="I777" s="22"/>
    </row>
    <row r="778" ht="18.75" customHeight="1">
      <c r="I778" s="22"/>
    </row>
    <row r="779" ht="18.75" customHeight="1">
      <c r="I779" s="22"/>
    </row>
    <row r="780" ht="18.75" customHeight="1">
      <c r="I780" s="22"/>
    </row>
    <row r="781" ht="18.75" customHeight="1">
      <c r="I781" s="22"/>
    </row>
    <row r="782" ht="18.75" customHeight="1">
      <c r="I782" s="22"/>
    </row>
    <row r="783" ht="18.75" customHeight="1">
      <c r="I783" s="22"/>
    </row>
    <row r="784" ht="18.75" customHeight="1">
      <c r="I784" s="22"/>
    </row>
    <row r="785" ht="18.75" customHeight="1">
      <c r="I785" s="22"/>
    </row>
    <row r="786" ht="18.75" customHeight="1">
      <c r="I786" s="22"/>
    </row>
    <row r="787" ht="18.75" customHeight="1">
      <c r="I787" s="22"/>
    </row>
    <row r="788" ht="18.75" customHeight="1">
      <c r="I788" s="22"/>
    </row>
    <row r="789" ht="18.75" customHeight="1">
      <c r="I789" s="22"/>
    </row>
    <row r="790" ht="18.75" customHeight="1">
      <c r="I790" s="22"/>
    </row>
    <row r="791" ht="18.75" customHeight="1">
      <c r="I791" s="22"/>
    </row>
    <row r="792" ht="18.75" customHeight="1">
      <c r="I792" s="22"/>
    </row>
    <row r="793" ht="18.75" customHeight="1">
      <c r="I793" s="22"/>
    </row>
    <row r="794" ht="18.75" customHeight="1">
      <c r="I794" s="22"/>
    </row>
    <row r="795" ht="18.75" customHeight="1">
      <c r="I795" s="22"/>
    </row>
    <row r="796" ht="18.75" customHeight="1">
      <c r="I796" s="22"/>
    </row>
    <row r="797" ht="18.75" customHeight="1">
      <c r="I797" s="22"/>
    </row>
    <row r="798" ht="18.75" customHeight="1">
      <c r="I798" s="22"/>
    </row>
    <row r="799" ht="18.75" customHeight="1">
      <c r="I799" s="22"/>
    </row>
    <row r="800" ht="18.75" customHeight="1">
      <c r="I800" s="22"/>
    </row>
    <row r="801" ht="18.75" customHeight="1">
      <c r="I801" s="22"/>
    </row>
    <row r="802" ht="18.75" customHeight="1">
      <c r="I802" s="22"/>
    </row>
    <row r="803" ht="18.75" customHeight="1">
      <c r="I803" s="22"/>
    </row>
    <row r="804" ht="18.75" customHeight="1">
      <c r="I804" s="22"/>
    </row>
    <row r="805" ht="18.75" customHeight="1">
      <c r="I805" s="22"/>
    </row>
    <row r="806" ht="18.75" customHeight="1">
      <c r="I806" s="22"/>
    </row>
    <row r="807" ht="18.75" customHeight="1">
      <c r="I807" s="22"/>
    </row>
    <row r="808" ht="18.75" customHeight="1">
      <c r="I808" s="22"/>
    </row>
    <row r="809" ht="18.75" customHeight="1">
      <c r="I809" s="22"/>
    </row>
    <row r="810" ht="18.75" customHeight="1">
      <c r="I810" s="22"/>
    </row>
    <row r="811" ht="18.75" customHeight="1">
      <c r="I811" s="22"/>
    </row>
    <row r="812" ht="18.75" customHeight="1">
      <c r="I812" s="22"/>
    </row>
    <row r="813" ht="18.75" customHeight="1">
      <c r="I813" s="22"/>
    </row>
    <row r="814" ht="18.75" customHeight="1">
      <c r="I814" s="22"/>
    </row>
    <row r="815" ht="18.75" customHeight="1">
      <c r="I815" s="22"/>
    </row>
    <row r="816" ht="18.75" customHeight="1">
      <c r="I816" s="22"/>
    </row>
    <row r="817" ht="18.75" customHeight="1">
      <c r="I817" s="22"/>
    </row>
    <row r="818" ht="18.75" customHeight="1">
      <c r="I818" s="22"/>
    </row>
    <row r="819" ht="18.75" customHeight="1">
      <c r="I819" s="22"/>
    </row>
    <row r="820" ht="18.75" customHeight="1">
      <c r="I820" s="22"/>
    </row>
    <row r="821" ht="18.75" customHeight="1">
      <c r="I821" s="22"/>
    </row>
    <row r="822" ht="18.75" customHeight="1">
      <c r="I822" s="22"/>
    </row>
    <row r="823" ht="18.75" customHeight="1">
      <c r="I823" s="22"/>
    </row>
    <row r="824" ht="18.75" customHeight="1">
      <c r="I824" s="22"/>
    </row>
    <row r="825" ht="18.75" customHeight="1">
      <c r="I825" s="22"/>
    </row>
    <row r="826" ht="18.75" customHeight="1">
      <c r="I826" s="22"/>
    </row>
    <row r="827" ht="18.75" customHeight="1">
      <c r="I827" s="22"/>
    </row>
    <row r="828" ht="18.75" customHeight="1">
      <c r="I828" s="22"/>
    </row>
    <row r="829" ht="18.75" customHeight="1">
      <c r="I829" s="22"/>
    </row>
    <row r="830" ht="18.75" customHeight="1">
      <c r="I830" s="22"/>
    </row>
    <row r="831" ht="18.75" customHeight="1">
      <c r="I831" s="22"/>
    </row>
    <row r="832" ht="18.75" customHeight="1">
      <c r="I832" s="22"/>
    </row>
    <row r="833" ht="18.75" customHeight="1">
      <c r="I833" s="22"/>
    </row>
    <row r="834" ht="18.75" customHeight="1">
      <c r="I834" s="22"/>
    </row>
    <row r="835" ht="18.75" customHeight="1">
      <c r="I835" s="22"/>
    </row>
    <row r="836" ht="18.75" customHeight="1">
      <c r="I836" s="22"/>
    </row>
    <row r="837" ht="18.75" customHeight="1">
      <c r="I837" s="22"/>
    </row>
    <row r="838" ht="18.75" customHeight="1">
      <c r="I838" s="22"/>
    </row>
    <row r="839" ht="18.75" customHeight="1">
      <c r="I839" s="22"/>
    </row>
    <row r="840" ht="18.75" customHeight="1">
      <c r="I840" s="22"/>
    </row>
    <row r="841" ht="18.75" customHeight="1">
      <c r="I841" s="22"/>
    </row>
    <row r="842" ht="18.75" customHeight="1">
      <c r="I842" s="22"/>
    </row>
    <row r="843" ht="18.75" customHeight="1">
      <c r="I843" s="22"/>
    </row>
    <row r="844" ht="18.75" customHeight="1">
      <c r="I844" s="22"/>
    </row>
    <row r="845" ht="18.75" customHeight="1">
      <c r="I845" s="22"/>
    </row>
    <row r="846" ht="18.75" customHeight="1">
      <c r="I846" s="22"/>
    </row>
    <row r="847" ht="18.75" customHeight="1">
      <c r="I847" s="22"/>
    </row>
    <row r="848" ht="18.75" customHeight="1">
      <c r="I848" s="22"/>
    </row>
    <row r="849" ht="18.75" customHeight="1">
      <c r="I849" s="22"/>
    </row>
    <row r="850" ht="18.75" customHeight="1">
      <c r="I850" s="22"/>
    </row>
    <row r="851" ht="18.75" customHeight="1">
      <c r="I851" s="22"/>
    </row>
    <row r="852" ht="18.75" customHeight="1">
      <c r="I852" s="22"/>
    </row>
    <row r="853" ht="18.75" customHeight="1">
      <c r="I853" s="22"/>
    </row>
    <row r="854" ht="18.75" customHeight="1">
      <c r="I854" s="22"/>
    </row>
    <row r="855" ht="18.75" customHeight="1">
      <c r="I855" s="22"/>
    </row>
    <row r="856" ht="18.75" customHeight="1">
      <c r="I856" s="22"/>
    </row>
    <row r="857" ht="18.75" customHeight="1">
      <c r="I857" s="22"/>
    </row>
    <row r="858" ht="18.75" customHeight="1">
      <c r="I858" s="22"/>
    </row>
    <row r="859" ht="18.75" customHeight="1">
      <c r="I859" s="22"/>
    </row>
    <row r="860" ht="18.75" customHeight="1">
      <c r="I860" s="22"/>
    </row>
    <row r="861" ht="18.75" customHeight="1">
      <c r="I861" s="22"/>
    </row>
    <row r="862" ht="18.75" customHeight="1">
      <c r="I862" s="22"/>
    </row>
    <row r="863" ht="18.75" customHeight="1">
      <c r="I863" s="22"/>
    </row>
    <row r="864" ht="18.75" customHeight="1">
      <c r="I864" s="22"/>
    </row>
    <row r="865" ht="18.75" customHeight="1">
      <c r="I865" s="22"/>
    </row>
    <row r="866" ht="18.75" customHeight="1">
      <c r="I866" s="22"/>
    </row>
    <row r="867" ht="18.75" customHeight="1">
      <c r="I867" s="22"/>
    </row>
    <row r="868" ht="18.75" customHeight="1">
      <c r="I868" s="22"/>
    </row>
    <row r="869" ht="18.75" customHeight="1">
      <c r="I869" s="22"/>
    </row>
    <row r="870" ht="18.75" customHeight="1">
      <c r="I870" s="22"/>
    </row>
    <row r="871" ht="18.75" customHeight="1">
      <c r="I871" s="22"/>
    </row>
    <row r="872" ht="18.75" customHeight="1">
      <c r="I872" s="22"/>
    </row>
    <row r="873" ht="18.75" customHeight="1">
      <c r="I873" s="22"/>
    </row>
    <row r="874" ht="18.75" customHeight="1">
      <c r="I874" s="22"/>
    </row>
    <row r="875" ht="18.75" customHeight="1">
      <c r="I875" s="22"/>
    </row>
    <row r="876" ht="18.75" customHeight="1">
      <c r="I876" s="22"/>
    </row>
    <row r="877" ht="18.75" customHeight="1">
      <c r="I877" s="22"/>
    </row>
    <row r="878" ht="18.75" customHeight="1">
      <c r="I878" s="22"/>
    </row>
    <row r="879" ht="18.75" customHeight="1">
      <c r="I879" s="22"/>
    </row>
    <row r="880" ht="18.75" customHeight="1">
      <c r="I880" s="22"/>
    </row>
    <row r="881" ht="18.75" customHeight="1">
      <c r="I881" s="22"/>
    </row>
    <row r="882" ht="18.75" customHeight="1">
      <c r="I882" s="22"/>
    </row>
    <row r="883" ht="18.75" customHeight="1">
      <c r="I883" s="22"/>
    </row>
    <row r="884" ht="18.75" customHeight="1">
      <c r="I884" s="22"/>
    </row>
    <row r="885" ht="18.75" customHeight="1">
      <c r="I885" s="22"/>
    </row>
    <row r="886" ht="18.75" customHeight="1">
      <c r="I886" s="22"/>
    </row>
    <row r="887" ht="18.75" customHeight="1">
      <c r="I887" s="22"/>
    </row>
    <row r="888" ht="18.75" customHeight="1">
      <c r="I888" s="22"/>
    </row>
    <row r="889" ht="18.75" customHeight="1">
      <c r="I889" s="22"/>
    </row>
    <row r="890" ht="18.75" customHeight="1">
      <c r="I890" s="22"/>
    </row>
    <row r="891" ht="18.75" customHeight="1">
      <c r="I891" s="22"/>
    </row>
    <row r="892" ht="18.75" customHeight="1">
      <c r="I892" s="22"/>
    </row>
    <row r="893" ht="18.75" customHeight="1">
      <c r="I893" s="22"/>
    </row>
    <row r="894" ht="18.75" customHeight="1">
      <c r="I894" s="22"/>
    </row>
    <row r="895" ht="18.75" customHeight="1">
      <c r="I895" s="22"/>
    </row>
    <row r="896" ht="18.75" customHeight="1">
      <c r="I896" s="22"/>
    </row>
    <row r="897" ht="18.75" customHeight="1">
      <c r="I897" s="22"/>
    </row>
    <row r="898" ht="18.75" customHeight="1">
      <c r="I898" s="22"/>
    </row>
    <row r="899" ht="18.75" customHeight="1">
      <c r="I899" s="22"/>
    </row>
    <row r="900" ht="18.75" customHeight="1">
      <c r="I900" s="22"/>
    </row>
    <row r="901" ht="18.75" customHeight="1">
      <c r="I901" s="22"/>
    </row>
    <row r="902" ht="18.75" customHeight="1">
      <c r="I902" s="22"/>
    </row>
    <row r="903" ht="18.75" customHeight="1">
      <c r="I903" s="22"/>
    </row>
    <row r="904" ht="18.75" customHeight="1">
      <c r="I904" s="22"/>
    </row>
    <row r="905" ht="18.75" customHeight="1">
      <c r="I905" s="22"/>
    </row>
    <row r="906" ht="18.75" customHeight="1">
      <c r="I906" s="22"/>
    </row>
    <row r="907" ht="18.75" customHeight="1">
      <c r="I907" s="22"/>
    </row>
    <row r="908" ht="18.75" customHeight="1">
      <c r="I908" s="22"/>
    </row>
    <row r="909" ht="18.75" customHeight="1">
      <c r="I909" s="22"/>
    </row>
    <row r="910" ht="18.75" customHeight="1">
      <c r="I910" s="22"/>
    </row>
    <row r="911" ht="18.75" customHeight="1">
      <c r="I911" s="22"/>
    </row>
    <row r="912" ht="18.75" customHeight="1">
      <c r="I912" s="22"/>
    </row>
    <row r="913" ht="18.75" customHeight="1">
      <c r="I913" s="22"/>
    </row>
    <row r="914" ht="18.75" customHeight="1">
      <c r="I914" s="22"/>
    </row>
    <row r="915" ht="18.75" customHeight="1">
      <c r="I915" s="22"/>
    </row>
    <row r="916" ht="18.75" customHeight="1">
      <c r="I916" s="22"/>
    </row>
    <row r="917" ht="18.75" customHeight="1">
      <c r="I917" s="22"/>
    </row>
    <row r="918" ht="18.75" customHeight="1">
      <c r="I918" s="22"/>
    </row>
    <row r="919" ht="18.75" customHeight="1">
      <c r="I919" s="22"/>
    </row>
    <row r="920" ht="18.75" customHeight="1">
      <c r="I920" s="22"/>
    </row>
    <row r="921" ht="18.75" customHeight="1">
      <c r="I921" s="22"/>
    </row>
    <row r="922" ht="18.75" customHeight="1">
      <c r="I922" s="22"/>
    </row>
    <row r="923" ht="18.75" customHeight="1">
      <c r="I923" s="22"/>
    </row>
    <row r="924" ht="18.75" customHeight="1">
      <c r="I924" s="22"/>
    </row>
    <row r="925" ht="18.75" customHeight="1">
      <c r="I925" s="22"/>
    </row>
    <row r="926" ht="18.75" customHeight="1">
      <c r="I926" s="22"/>
    </row>
    <row r="927" ht="18.75" customHeight="1">
      <c r="I927" s="22"/>
    </row>
    <row r="928" ht="18.75" customHeight="1">
      <c r="I928" s="22"/>
    </row>
    <row r="929" ht="18.75" customHeight="1">
      <c r="I929" s="22"/>
    </row>
    <row r="930" ht="18.75" customHeight="1">
      <c r="I930" s="22"/>
    </row>
    <row r="931" ht="18.75" customHeight="1">
      <c r="I931" s="22"/>
    </row>
    <row r="932" ht="18.75" customHeight="1">
      <c r="I932" s="22"/>
    </row>
    <row r="933" ht="18.75" customHeight="1">
      <c r="I933" s="22"/>
    </row>
    <row r="934" ht="18.75" customHeight="1">
      <c r="I934" s="22"/>
    </row>
    <row r="935" ht="18.75" customHeight="1">
      <c r="I935" s="22"/>
    </row>
    <row r="936" ht="18.75" customHeight="1">
      <c r="I936" s="22"/>
    </row>
    <row r="937" ht="18.75" customHeight="1">
      <c r="I937" s="22"/>
    </row>
    <row r="938" ht="18.75" customHeight="1">
      <c r="I938" s="22"/>
    </row>
    <row r="939" ht="18.75" customHeight="1">
      <c r="I939" s="22"/>
    </row>
    <row r="940" ht="18.75" customHeight="1">
      <c r="I940" s="22"/>
    </row>
    <row r="941" ht="18.75" customHeight="1">
      <c r="I941" s="22"/>
    </row>
    <row r="942" ht="18.75" customHeight="1">
      <c r="I942" s="22"/>
    </row>
    <row r="943" ht="18.75" customHeight="1">
      <c r="I943" s="22"/>
    </row>
    <row r="944" ht="18.75" customHeight="1">
      <c r="I944" s="22"/>
    </row>
    <row r="945" ht="18.75" customHeight="1">
      <c r="I945" s="22"/>
    </row>
    <row r="946" ht="18.75" customHeight="1">
      <c r="I946" s="22"/>
    </row>
    <row r="947" ht="18.75" customHeight="1">
      <c r="I947" s="22"/>
    </row>
    <row r="948" ht="18.75" customHeight="1">
      <c r="I948" s="22"/>
    </row>
    <row r="949" ht="18.75" customHeight="1">
      <c r="I949" s="22"/>
    </row>
    <row r="950" ht="18.75" customHeight="1">
      <c r="I950" s="22"/>
    </row>
    <row r="951" ht="18.75" customHeight="1">
      <c r="I951" s="22"/>
    </row>
    <row r="952" ht="18.75" customHeight="1">
      <c r="I952" s="22"/>
    </row>
    <row r="953" ht="18.75" customHeight="1">
      <c r="I953" s="22"/>
    </row>
    <row r="954" ht="18.75" customHeight="1">
      <c r="I954" s="22"/>
    </row>
    <row r="955" ht="18.75" customHeight="1">
      <c r="I955" s="22"/>
    </row>
    <row r="956" ht="18.75" customHeight="1">
      <c r="I956" s="22"/>
    </row>
    <row r="957" ht="18.75" customHeight="1">
      <c r="I957" s="22"/>
    </row>
    <row r="958" ht="18.75" customHeight="1">
      <c r="I958" s="22"/>
    </row>
    <row r="959" ht="18.75" customHeight="1">
      <c r="I959" s="22"/>
    </row>
    <row r="960" ht="18.75" customHeight="1">
      <c r="I960" s="22"/>
    </row>
    <row r="961" ht="18.75" customHeight="1">
      <c r="I961" s="22"/>
    </row>
    <row r="962" ht="18.75" customHeight="1">
      <c r="I962" s="22"/>
    </row>
    <row r="963" ht="18.75" customHeight="1">
      <c r="I963" s="22"/>
    </row>
    <row r="964" ht="18.75" customHeight="1">
      <c r="I964" s="22"/>
    </row>
    <row r="965" ht="18.75" customHeight="1">
      <c r="I965" s="22"/>
    </row>
    <row r="966" ht="18.75" customHeight="1">
      <c r="I966" s="22"/>
    </row>
    <row r="967" ht="18.75" customHeight="1">
      <c r="I967" s="22"/>
    </row>
    <row r="968" ht="18.75" customHeight="1">
      <c r="I968" s="22"/>
    </row>
    <row r="969" ht="18.75" customHeight="1">
      <c r="I969" s="22"/>
    </row>
    <row r="970" ht="18.75" customHeight="1">
      <c r="I970" s="22"/>
    </row>
    <row r="971" ht="18.75" customHeight="1">
      <c r="I971" s="22"/>
    </row>
    <row r="972" ht="18.75" customHeight="1">
      <c r="I972" s="22"/>
    </row>
    <row r="973" ht="18.75" customHeight="1">
      <c r="I973" s="22"/>
    </row>
    <row r="974" ht="18.75" customHeight="1">
      <c r="I974" s="22"/>
    </row>
    <row r="975" ht="18.75" customHeight="1">
      <c r="I975" s="22"/>
    </row>
    <row r="976" ht="18.75" customHeight="1">
      <c r="I976" s="22"/>
    </row>
    <row r="977" ht="18.75" customHeight="1">
      <c r="I977" s="22"/>
    </row>
    <row r="978" ht="18.75" customHeight="1">
      <c r="I978" s="22"/>
    </row>
    <row r="979" ht="18.75" customHeight="1">
      <c r="I979" s="22"/>
    </row>
    <row r="980" ht="18.75" customHeight="1">
      <c r="I980" s="22"/>
    </row>
    <row r="981" ht="18.75" customHeight="1">
      <c r="I981" s="22"/>
    </row>
    <row r="982" ht="18.75" customHeight="1">
      <c r="I982" s="22"/>
    </row>
    <row r="983" ht="18.75" customHeight="1">
      <c r="I983" s="22"/>
    </row>
    <row r="984" ht="18.75" customHeight="1">
      <c r="I984" s="22"/>
    </row>
    <row r="985" ht="18.75" customHeight="1">
      <c r="I985" s="22"/>
    </row>
    <row r="986" ht="18.75" customHeight="1">
      <c r="I986" s="22"/>
    </row>
    <row r="987" ht="18.75" customHeight="1">
      <c r="I987" s="22"/>
    </row>
    <row r="988" ht="18.75" customHeight="1">
      <c r="I988" s="22"/>
    </row>
    <row r="989" ht="18.75" customHeight="1">
      <c r="I989" s="22"/>
    </row>
    <row r="990" ht="18.75" customHeight="1">
      <c r="I990" s="22"/>
    </row>
    <row r="991" ht="18.75" customHeight="1">
      <c r="I991" s="22"/>
    </row>
    <row r="992" ht="18.75" customHeight="1">
      <c r="I992" s="22"/>
    </row>
    <row r="993" ht="18.75" customHeight="1">
      <c r="I993" s="22"/>
    </row>
    <row r="994" ht="18.75" customHeight="1">
      <c r="I994" s="22"/>
    </row>
    <row r="995" ht="18.75" customHeight="1">
      <c r="I995" s="22"/>
    </row>
    <row r="996" ht="18.75" customHeight="1">
      <c r="I996" s="22"/>
    </row>
    <row r="997" ht="18.75" customHeight="1">
      <c r="I997" s="22"/>
    </row>
    <row r="998" ht="18.75" customHeight="1">
      <c r="I998" s="22"/>
    </row>
    <row r="999" ht="18.75" customHeight="1">
      <c r="I999" s="22"/>
    </row>
    <row r="1000" ht="18.75" customHeight="1">
      <c r="I1000" s="22"/>
    </row>
    <row r="1001" ht="18.75" customHeight="1">
      <c r="I1001" s="22"/>
    </row>
    <row r="1002" ht="18.75" customHeight="1">
      <c r="I1002" s="22"/>
    </row>
    <row r="1003" ht="18.75" customHeight="1">
      <c r="I1003" s="22"/>
    </row>
    <row r="1004" ht="18.75" customHeight="1">
      <c r="I1004" s="22"/>
    </row>
    <row r="1005" ht="18.75" customHeight="1">
      <c r="I1005" s="22"/>
    </row>
    <row r="1006" ht="18.75" customHeight="1">
      <c r="I1006" s="22"/>
    </row>
    <row r="1007" ht="18.75" customHeight="1">
      <c r="I1007" s="22"/>
    </row>
    <row r="1008" ht="18.75" customHeight="1">
      <c r="I1008" s="22"/>
    </row>
    <row r="1009" ht="18.75" customHeight="1">
      <c r="I1009" s="22"/>
    </row>
    <row r="1010" ht="18.75" customHeight="1">
      <c r="I1010" s="22"/>
    </row>
    <row r="1011" ht="18.75" customHeight="1">
      <c r="I1011" s="22"/>
    </row>
    <row r="1012" ht="18.75" customHeight="1">
      <c r="I1012" s="22"/>
    </row>
    <row r="1013" ht="18.75" customHeight="1">
      <c r="I1013" s="22"/>
    </row>
    <row r="1014" ht="18.75" customHeight="1">
      <c r="I1014" s="22"/>
    </row>
    <row r="1015" ht="18.75" customHeight="1">
      <c r="I1015" s="22"/>
    </row>
    <row r="1016" ht="18.75" customHeight="1">
      <c r="I1016" s="22"/>
    </row>
    <row r="1017" ht="18.75" customHeight="1">
      <c r="I1017" s="22"/>
    </row>
    <row r="1018" ht="18.75" customHeight="1">
      <c r="I1018" s="22"/>
    </row>
    <row r="1019" ht="18.75" customHeight="1">
      <c r="I1019" s="22"/>
    </row>
    <row r="1020" ht="18.75" customHeight="1">
      <c r="I1020" s="22"/>
    </row>
    <row r="1021" ht="18.75" customHeight="1">
      <c r="I1021" s="22"/>
    </row>
    <row r="1022" ht="18.75" customHeight="1">
      <c r="I1022" s="22"/>
    </row>
    <row r="1023" ht="18.75" customHeight="1">
      <c r="I1023" s="22"/>
    </row>
    <row r="1024" ht="18.75" customHeight="1">
      <c r="I1024" s="22"/>
    </row>
    <row r="1025" ht="18.75" customHeight="1">
      <c r="I1025" s="22"/>
    </row>
    <row r="1026" ht="18.75" customHeight="1">
      <c r="I1026" s="22"/>
    </row>
    <row r="1027" ht="18.75" customHeight="1">
      <c r="I1027" s="22"/>
    </row>
    <row r="1028" ht="18.75" customHeight="1">
      <c r="I1028" s="22"/>
    </row>
    <row r="1029" ht="18.75" customHeight="1">
      <c r="I1029" s="22"/>
    </row>
    <row r="1030" ht="18.75" customHeight="1">
      <c r="I1030" s="22"/>
    </row>
    <row r="1031" ht="18.75" customHeight="1">
      <c r="I1031" s="22"/>
    </row>
    <row r="1032" ht="18.75" customHeight="1">
      <c r="I1032" s="22"/>
    </row>
    <row r="1033" ht="18.75" customHeight="1">
      <c r="I1033" s="22"/>
    </row>
    <row r="1034" ht="18.75" customHeight="1">
      <c r="I1034" s="22"/>
    </row>
    <row r="1035" ht="18.75" customHeight="1">
      <c r="I1035" s="22"/>
    </row>
    <row r="1036" ht="18.75" customHeight="1">
      <c r="I1036" s="22"/>
    </row>
    <row r="1037" ht="18.75" customHeight="1">
      <c r="I1037" s="22"/>
    </row>
    <row r="1038" ht="18.75" customHeight="1">
      <c r="I1038" s="22"/>
    </row>
    <row r="1039" ht="18.75" customHeight="1">
      <c r="I1039" s="22"/>
    </row>
    <row r="1040" ht="18.75" customHeight="1">
      <c r="I1040" s="22"/>
    </row>
    <row r="1041" ht="18.75" customHeight="1">
      <c r="I1041" s="22"/>
    </row>
    <row r="1042" ht="18.75" customHeight="1">
      <c r="I1042" s="22"/>
    </row>
    <row r="1043" ht="18.75" customHeight="1">
      <c r="I1043" s="22"/>
    </row>
    <row r="1044" ht="18.75" customHeight="1">
      <c r="I1044" s="22"/>
    </row>
    <row r="1045" ht="18.75" customHeight="1">
      <c r="I1045" s="22"/>
    </row>
    <row r="1046" ht="18.75" customHeight="1">
      <c r="I1046" s="22"/>
    </row>
    <row r="1047" ht="18.75" customHeight="1">
      <c r="I1047" s="22"/>
    </row>
    <row r="1048" ht="18.75" customHeight="1">
      <c r="I1048" s="22"/>
    </row>
    <row r="1049" ht="18.75" customHeight="1">
      <c r="I1049" s="22"/>
    </row>
    <row r="1050" ht="18.75" customHeight="1">
      <c r="I1050" s="22"/>
    </row>
    <row r="1051" ht="18.75" customHeight="1">
      <c r="I1051" s="22"/>
    </row>
    <row r="1052" ht="18.75" customHeight="1">
      <c r="I1052" s="22"/>
    </row>
    <row r="1053" ht="18.75" customHeight="1">
      <c r="I1053" s="22"/>
    </row>
    <row r="1054" ht="18.75" customHeight="1">
      <c r="I1054" s="22"/>
    </row>
    <row r="1055" ht="18.75" customHeight="1">
      <c r="I1055" s="22"/>
    </row>
    <row r="1056" ht="18.75" customHeight="1">
      <c r="I1056" s="22"/>
    </row>
    <row r="1057" ht="18.75" customHeight="1">
      <c r="I1057" s="22"/>
    </row>
    <row r="1058" ht="18.75" customHeight="1">
      <c r="I1058" s="22"/>
    </row>
    <row r="1059" ht="18.75" customHeight="1">
      <c r="I1059" s="22"/>
    </row>
    <row r="1060" ht="18.75" customHeight="1">
      <c r="I1060" s="22"/>
    </row>
    <row r="1061" ht="18.75" customHeight="1">
      <c r="I1061" s="22"/>
    </row>
    <row r="1062" ht="18.75" customHeight="1">
      <c r="I1062" s="22"/>
    </row>
    <row r="1063" ht="18.75" customHeight="1">
      <c r="I1063" s="22"/>
    </row>
    <row r="1064" ht="18.75" customHeight="1">
      <c r="I1064" s="22"/>
    </row>
    <row r="1065" ht="18.75" customHeight="1">
      <c r="I1065" s="22"/>
    </row>
    <row r="1066" ht="18.75" customHeight="1">
      <c r="I1066" s="22"/>
    </row>
    <row r="1067" ht="18.75" customHeight="1">
      <c r="I1067" s="22"/>
    </row>
    <row r="1068" ht="18.75" customHeight="1">
      <c r="I1068" s="22"/>
    </row>
    <row r="1069" ht="18.75" customHeight="1">
      <c r="I1069" s="22"/>
    </row>
    <row r="1070" ht="18.75" customHeight="1">
      <c r="I1070" s="22"/>
    </row>
    <row r="1071" ht="18.75" customHeight="1">
      <c r="I1071" s="22"/>
    </row>
    <row r="1072" ht="18.75" customHeight="1">
      <c r="I1072" s="22"/>
    </row>
    <row r="1073" ht="18.75" customHeight="1">
      <c r="I1073" s="22"/>
    </row>
    <row r="1074" ht="18.75" customHeight="1">
      <c r="I1074" s="22"/>
    </row>
    <row r="1075" ht="18.75" customHeight="1">
      <c r="I1075" s="22"/>
    </row>
    <row r="1076" ht="18.75" customHeight="1">
      <c r="I1076" s="22"/>
    </row>
    <row r="1077" ht="18.75" customHeight="1">
      <c r="I1077" s="22"/>
    </row>
    <row r="1078" ht="18.75" customHeight="1">
      <c r="I1078" s="22"/>
    </row>
    <row r="1079" ht="18.75" customHeight="1">
      <c r="I1079" s="22"/>
    </row>
    <row r="1080" ht="18.75" customHeight="1">
      <c r="I1080" s="22"/>
    </row>
    <row r="1081" ht="18.75" customHeight="1">
      <c r="I1081" s="22"/>
    </row>
    <row r="1082" ht="18.75" customHeight="1">
      <c r="I1082" s="22"/>
    </row>
    <row r="1083" ht="18.75" customHeight="1">
      <c r="I1083" s="22"/>
    </row>
    <row r="1084" ht="18.75" customHeight="1">
      <c r="I1084" s="22"/>
    </row>
    <row r="1085" ht="18.75" customHeight="1">
      <c r="I1085" s="22"/>
    </row>
    <row r="1086" ht="18.75" customHeight="1">
      <c r="I1086" s="22"/>
    </row>
    <row r="1087" ht="18.75" customHeight="1">
      <c r="I1087" s="22"/>
    </row>
    <row r="1088" ht="18.75" customHeight="1">
      <c r="I1088" s="22"/>
    </row>
    <row r="1089" ht="18.75" customHeight="1">
      <c r="I1089" s="22"/>
    </row>
    <row r="1090" ht="18.75" customHeight="1">
      <c r="I1090" s="22"/>
    </row>
    <row r="1091" ht="18.75" customHeight="1">
      <c r="I1091" s="22"/>
    </row>
    <row r="1092" ht="18.75" customHeight="1">
      <c r="I1092" s="22"/>
    </row>
    <row r="1093" ht="18.75" customHeight="1">
      <c r="I1093" s="22"/>
    </row>
    <row r="1094" ht="18.75" customHeight="1">
      <c r="I1094" s="22"/>
    </row>
    <row r="1095" ht="18.75" customHeight="1">
      <c r="I1095" s="22"/>
    </row>
    <row r="1096" ht="18.75" customHeight="1">
      <c r="I1096" s="22"/>
    </row>
    <row r="1097" ht="18.75" customHeight="1">
      <c r="I1097" s="22"/>
    </row>
    <row r="1098" ht="18.75" customHeight="1">
      <c r="I1098" s="22"/>
    </row>
    <row r="1099" ht="18.75" customHeight="1">
      <c r="I1099" s="22"/>
    </row>
    <row r="1100" ht="18.75" customHeight="1">
      <c r="I1100" s="22"/>
    </row>
    <row r="1101" ht="18.75" customHeight="1">
      <c r="I1101" s="22"/>
    </row>
    <row r="1102" ht="18.75" customHeight="1">
      <c r="I1102" s="22"/>
    </row>
    <row r="1103" ht="18.75" customHeight="1">
      <c r="I1103" s="22"/>
    </row>
    <row r="1104" ht="18.75" customHeight="1">
      <c r="I1104" s="22"/>
    </row>
    <row r="1105" ht="18.75" customHeight="1">
      <c r="I1105" s="22"/>
    </row>
    <row r="1106" ht="18.75" customHeight="1">
      <c r="I1106" s="22"/>
    </row>
    <row r="1107" ht="18.75" customHeight="1">
      <c r="I1107" s="22"/>
    </row>
    <row r="1108" ht="18.75" customHeight="1">
      <c r="I1108" s="22"/>
    </row>
    <row r="1109" ht="18.75" customHeight="1">
      <c r="I1109" s="22"/>
    </row>
    <row r="1110" ht="18.75" customHeight="1">
      <c r="I1110" s="22"/>
    </row>
    <row r="1111" ht="18.75" customHeight="1">
      <c r="I1111" s="22"/>
    </row>
    <row r="1112" ht="18.75" customHeight="1">
      <c r="I1112" s="22"/>
    </row>
    <row r="1113" ht="18.75" customHeight="1">
      <c r="I1113" s="22"/>
    </row>
    <row r="1114" ht="18.75" customHeight="1">
      <c r="I1114" s="22"/>
    </row>
    <row r="1115" ht="18.75" customHeight="1">
      <c r="I1115" s="22"/>
    </row>
    <row r="1116" ht="18.75" customHeight="1">
      <c r="I1116" s="22"/>
    </row>
    <row r="1117" ht="18.75" customHeight="1">
      <c r="I1117" s="22"/>
    </row>
    <row r="1118" ht="18.75" customHeight="1">
      <c r="I1118" s="22"/>
    </row>
    <row r="1119" ht="18.75" customHeight="1">
      <c r="I1119" s="22"/>
    </row>
    <row r="1120" ht="18.75" customHeight="1">
      <c r="I1120" s="22"/>
    </row>
    <row r="1121" ht="18.75" customHeight="1">
      <c r="I1121" s="22"/>
    </row>
    <row r="1122" ht="18.75" customHeight="1">
      <c r="I1122" s="22"/>
    </row>
    <row r="1123" ht="18.75" customHeight="1">
      <c r="I1123" s="22"/>
    </row>
    <row r="1124" ht="18.75" customHeight="1">
      <c r="I1124" s="22"/>
    </row>
    <row r="1125" ht="18.75" customHeight="1">
      <c r="I1125" s="22"/>
    </row>
    <row r="1126" ht="18.75" customHeight="1">
      <c r="I1126" s="22"/>
    </row>
    <row r="1127" ht="18.75" customHeight="1">
      <c r="I1127" s="22"/>
    </row>
    <row r="1128" ht="18.75" customHeight="1">
      <c r="I1128" s="22"/>
    </row>
    <row r="1129" ht="18.75" customHeight="1">
      <c r="I1129" s="22"/>
    </row>
    <row r="1130" ht="18.75" customHeight="1">
      <c r="I1130" s="22"/>
    </row>
    <row r="1131" ht="18.75" customHeight="1">
      <c r="I1131" s="22"/>
    </row>
    <row r="1132" ht="18.75" customHeight="1">
      <c r="I1132" s="22"/>
    </row>
    <row r="1133" ht="18.75" customHeight="1">
      <c r="I1133" s="22"/>
    </row>
    <row r="1134" ht="18.75" customHeight="1">
      <c r="I1134" s="22"/>
    </row>
    <row r="1135" ht="18.75" customHeight="1">
      <c r="I1135" s="22"/>
    </row>
    <row r="1136" ht="18.75" customHeight="1">
      <c r="I1136" s="22"/>
    </row>
    <row r="1137" ht="18.75" customHeight="1">
      <c r="I1137" s="22"/>
    </row>
    <row r="1138" ht="18.75" customHeight="1">
      <c r="I1138" s="22"/>
    </row>
    <row r="1139" ht="18.75" customHeight="1">
      <c r="I1139" s="22"/>
    </row>
    <row r="1140" ht="18.75" customHeight="1">
      <c r="I1140" s="22"/>
    </row>
    <row r="1141" ht="18.75" customHeight="1">
      <c r="I1141" s="22"/>
    </row>
    <row r="1142" ht="18.75" customHeight="1">
      <c r="I1142" s="22"/>
    </row>
    <row r="1143" ht="18.75" customHeight="1">
      <c r="I1143" s="22"/>
    </row>
    <row r="1144" ht="18.75" customHeight="1">
      <c r="I1144" s="22"/>
    </row>
    <row r="1145" ht="18.75" customHeight="1">
      <c r="I1145" s="22"/>
    </row>
    <row r="1146" ht="18.75" customHeight="1">
      <c r="I1146" s="22"/>
    </row>
    <row r="1147" ht="18.75" customHeight="1">
      <c r="I1147" s="22"/>
    </row>
    <row r="1148" ht="18.75" customHeight="1">
      <c r="I1148" s="22"/>
    </row>
    <row r="1149" ht="18.75" customHeight="1">
      <c r="I1149" s="22"/>
    </row>
    <row r="1150" ht="18.75" customHeight="1">
      <c r="I1150" s="22"/>
    </row>
    <row r="1151" ht="18.75" customHeight="1">
      <c r="I1151" s="22"/>
    </row>
    <row r="1152" ht="18.75" customHeight="1">
      <c r="I1152" s="22"/>
    </row>
    <row r="1153" ht="18.75" customHeight="1">
      <c r="I1153" s="22"/>
    </row>
    <row r="1154" ht="18.75" customHeight="1">
      <c r="I1154" s="22"/>
    </row>
    <row r="1155" ht="18.75" customHeight="1">
      <c r="I1155" s="22"/>
    </row>
    <row r="1156" ht="18.75" customHeight="1">
      <c r="I1156" s="22"/>
    </row>
    <row r="1157" ht="18.75" customHeight="1">
      <c r="I1157" s="22"/>
    </row>
    <row r="1158" ht="18.75" customHeight="1">
      <c r="I1158" s="22"/>
    </row>
    <row r="1159" ht="18.75" customHeight="1">
      <c r="I1159" s="22"/>
    </row>
    <row r="1160" ht="18.75" customHeight="1">
      <c r="I1160" s="22"/>
    </row>
    <row r="1161" ht="18.75" customHeight="1">
      <c r="I1161" s="22"/>
    </row>
    <row r="1162" ht="18.75" customHeight="1">
      <c r="I1162" s="22"/>
    </row>
    <row r="1163" ht="18.75" customHeight="1">
      <c r="I1163" s="22"/>
    </row>
    <row r="1164" ht="18.75" customHeight="1">
      <c r="I1164" s="22"/>
    </row>
    <row r="1165" ht="18.75" customHeight="1">
      <c r="I1165" s="22"/>
    </row>
    <row r="1166" ht="18.75" customHeight="1">
      <c r="I1166" s="22"/>
    </row>
    <row r="1167" ht="18.75" customHeight="1">
      <c r="I1167" s="22"/>
    </row>
    <row r="1168" ht="18.75" customHeight="1">
      <c r="I1168" s="22"/>
    </row>
    <row r="1169" ht="18.75" customHeight="1">
      <c r="I1169" s="22"/>
    </row>
    <row r="1170" ht="18.75" customHeight="1">
      <c r="I1170" s="22"/>
    </row>
    <row r="1171" ht="18.75" customHeight="1">
      <c r="I1171" s="22"/>
    </row>
    <row r="1172" ht="18.75" customHeight="1">
      <c r="I1172" s="22"/>
    </row>
    <row r="1173" ht="18.75" customHeight="1">
      <c r="I1173" s="22"/>
    </row>
    <row r="1174" ht="18.75" customHeight="1">
      <c r="I1174" s="22"/>
    </row>
    <row r="1175" ht="18.75" customHeight="1">
      <c r="I1175" s="22"/>
    </row>
    <row r="1176" ht="18.75" customHeight="1">
      <c r="I1176" s="22"/>
    </row>
    <row r="1177" ht="18.75" customHeight="1">
      <c r="I1177" s="22"/>
    </row>
    <row r="1178" ht="18.75" customHeight="1">
      <c r="I1178" s="22"/>
    </row>
    <row r="1179" ht="18.75" customHeight="1">
      <c r="I1179" s="22"/>
    </row>
    <row r="1180" ht="18.75" customHeight="1">
      <c r="I1180" s="22"/>
    </row>
    <row r="1181" ht="18.75" customHeight="1">
      <c r="I1181" s="22"/>
    </row>
    <row r="1182" ht="18.75" customHeight="1">
      <c r="I1182" s="22"/>
    </row>
    <row r="1183" ht="18.75" customHeight="1">
      <c r="I1183" s="22"/>
    </row>
    <row r="1184" ht="18.75" customHeight="1">
      <c r="I1184" s="22"/>
    </row>
    <row r="1185" ht="18.75" customHeight="1">
      <c r="I1185" s="22"/>
    </row>
    <row r="1186" ht="18.75" customHeight="1">
      <c r="I1186" s="22"/>
    </row>
    <row r="1187" ht="18.75" customHeight="1">
      <c r="I1187" s="22"/>
    </row>
    <row r="1188" ht="18.75" customHeight="1">
      <c r="I1188" s="22"/>
    </row>
    <row r="1189" ht="18.75" customHeight="1">
      <c r="I1189" s="22"/>
    </row>
    <row r="1190" ht="18.75" customHeight="1">
      <c r="I1190" s="22"/>
    </row>
    <row r="1191" ht="18.75" customHeight="1">
      <c r="I1191" s="22"/>
    </row>
    <row r="1192" ht="18.75" customHeight="1">
      <c r="I1192" s="22"/>
    </row>
    <row r="1193" ht="18.75" customHeight="1">
      <c r="I1193" s="22"/>
    </row>
    <row r="1194" ht="18.75" customHeight="1">
      <c r="I1194" s="22"/>
    </row>
    <row r="1195" ht="18.75" customHeight="1">
      <c r="I1195" s="22"/>
    </row>
    <row r="1196" ht="18.75" customHeight="1">
      <c r="I1196" s="22"/>
    </row>
    <row r="1197" ht="18.75" customHeight="1">
      <c r="I1197" s="22"/>
    </row>
    <row r="1198" ht="18.75" customHeight="1">
      <c r="I1198" s="22"/>
    </row>
    <row r="1199" ht="18.75" customHeight="1">
      <c r="I1199" s="22"/>
    </row>
    <row r="1200" ht="18.75" customHeight="1">
      <c r="I1200" s="22"/>
    </row>
    <row r="1201" ht="18.75" customHeight="1">
      <c r="I1201" s="22"/>
    </row>
    <row r="1202" ht="18.75" customHeight="1">
      <c r="I1202" s="22"/>
    </row>
    <row r="1203" ht="18.75" customHeight="1">
      <c r="I1203" s="22"/>
    </row>
    <row r="1204" ht="18.75" customHeight="1">
      <c r="I1204" s="22"/>
    </row>
    <row r="1205" ht="18.75" customHeight="1">
      <c r="I1205" s="22"/>
    </row>
    <row r="1206" ht="18.75" customHeight="1">
      <c r="I1206" s="22"/>
    </row>
    <row r="1207" ht="18.75" customHeight="1">
      <c r="I1207" s="22"/>
    </row>
    <row r="1208" ht="18.75" customHeight="1">
      <c r="I1208" s="22"/>
    </row>
    <row r="1209" ht="18.75" customHeight="1">
      <c r="I1209" s="22"/>
    </row>
    <row r="1210" ht="18.75" customHeight="1">
      <c r="I1210" s="22"/>
    </row>
    <row r="1211" ht="18.75" customHeight="1">
      <c r="I1211" s="22"/>
    </row>
    <row r="1212" ht="18.75" customHeight="1">
      <c r="I1212" s="22"/>
    </row>
    <row r="1213" ht="18.75" customHeight="1">
      <c r="I1213" s="22"/>
    </row>
    <row r="1214" ht="18.75" customHeight="1">
      <c r="I1214" s="22"/>
    </row>
    <row r="1215" ht="18.75" customHeight="1">
      <c r="I1215" s="22"/>
    </row>
    <row r="1216" ht="18.75" customHeight="1">
      <c r="I1216" s="22"/>
    </row>
    <row r="1217" ht="18.75" customHeight="1">
      <c r="I1217" s="22"/>
    </row>
    <row r="1218" ht="18.75" customHeight="1">
      <c r="I1218" s="22"/>
    </row>
    <row r="1219" ht="18.75" customHeight="1">
      <c r="I1219" s="22"/>
    </row>
    <row r="1220" ht="18.75" customHeight="1">
      <c r="I1220" s="22"/>
    </row>
    <row r="1221" ht="18.75" customHeight="1">
      <c r="I1221" s="22"/>
    </row>
    <row r="1222" ht="18.75" customHeight="1">
      <c r="I1222" s="22"/>
    </row>
    <row r="1223" ht="18.75" customHeight="1">
      <c r="I1223" s="22"/>
    </row>
    <row r="1224" ht="18.75" customHeight="1">
      <c r="I1224" s="22"/>
    </row>
    <row r="1225" ht="18.75" customHeight="1">
      <c r="I1225" s="22"/>
    </row>
    <row r="1226" ht="18.75" customHeight="1">
      <c r="I1226" s="22"/>
    </row>
    <row r="1227" ht="18.75" customHeight="1">
      <c r="I1227" s="22"/>
    </row>
    <row r="1228" ht="18.75" customHeight="1">
      <c r="I1228" s="22"/>
    </row>
    <row r="1229" ht="18.75" customHeight="1">
      <c r="I1229" s="22"/>
    </row>
    <row r="1230" ht="18.75" customHeight="1">
      <c r="I1230" s="22"/>
    </row>
    <row r="1231" ht="18.75" customHeight="1">
      <c r="I1231" s="22"/>
    </row>
    <row r="1232" ht="18.75" customHeight="1">
      <c r="I1232" s="22"/>
    </row>
    <row r="1233" ht="18.75" customHeight="1">
      <c r="I1233" s="22"/>
    </row>
    <row r="1234" ht="18.75" customHeight="1">
      <c r="I1234" s="22"/>
    </row>
    <row r="1235" ht="18.75" customHeight="1">
      <c r="I1235" s="22"/>
    </row>
    <row r="1236" ht="18.75" customHeight="1">
      <c r="I1236" s="22"/>
    </row>
    <row r="1237" ht="18.75" customHeight="1">
      <c r="I1237" s="22"/>
    </row>
    <row r="1238" ht="18.75" customHeight="1">
      <c r="I1238" s="22"/>
    </row>
    <row r="1239" ht="18.75" customHeight="1">
      <c r="I1239" s="22"/>
    </row>
    <row r="1240" ht="18.75" customHeight="1">
      <c r="I1240" s="22"/>
    </row>
    <row r="1241" ht="18.75" customHeight="1">
      <c r="I1241" s="22"/>
    </row>
    <row r="1242" ht="18.75" customHeight="1">
      <c r="I1242" s="22"/>
    </row>
    <row r="1243" ht="18.75" customHeight="1">
      <c r="I1243" s="22"/>
    </row>
    <row r="1244" ht="18.75" customHeight="1">
      <c r="I1244" s="22"/>
    </row>
    <row r="1245" ht="18.75" customHeight="1">
      <c r="I1245" s="22"/>
    </row>
    <row r="1246" ht="18.75" customHeight="1">
      <c r="I1246" s="22"/>
    </row>
    <row r="1247" ht="18.75" customHeight="1">
      <c r="I1247" s="22"/>
    </row>
    <row r="1248" ht="18.75" customHeight="1">
      <c r="I1248" s="22"/>
    </row>
    <row r="1249" ht="18.75" customHeight="1">
      <c r="I1249" s="22"/>
    </row>
    <row r="1250" ht="18.75" customHeight="1">
      <c r="I1250" s="22"/>
    </row>
    <row r="1251" ht="18.75" customHeight="1">
      <c r="I1251" s="22"/>
    </row>
    <row r="1252" ht="18.75" customHeight="1">
      <c r="I1252" s="22"/>
    </row>
    <row r="1253" ht="18.75" customHeight="1">
      <c r="I1253" s="22"/>
    </row>
    <row r="1254" ht="18.75" customHeight="1">
      <c r="I1254" s="22"/>
    </row>
    <row r="1255" ht="18.75" customHeight="1">
      <c r="I1255" s="22"/>
    </row>
    <row r="1256" ht="18.75" customHeight="1">
      <c r="I1256" s="22"/>
    </row>
    <row r="1257" ht="18.75" customHeight="1">
      <c r="I1257" s="22"/>
    </row>
    <row r="1258" ht="18.75" customHeight="1">
      <c r="I1258" s="22"/>
    </row>
    <row r="1259" ht="18.75" customHeight="1">
      <c r="I1259" s="22"/>
    </row>
    <row r="1260" ht="18.75" customHeight="1">
      <c r="I1260" s="22"/>
    </row>
    <row r="1261" ht="18.75" customHeight="1">
      <c r="I1261" s="22"/>
    </row>
    <row r="1262" ht="18.75" customHeight="1">
      <c r="I1262" s="22"/>
    </row>
    <row r="1263" ht="18.75" customHeight="1">
      <c r="I1263" s="22"/>
    </row>
    <row r="1264" ht="18.75" customHeight="1">
      <c r="I1264" s="22"/>
    </row>
    <row r="1265" ht="18.75" customHeight="1">
      <c r="I1265" s="22"/>
    </row>
    <row r="1266" ht="18.75" customHeight="1">
      <c r="I1266" s="22"/>
    </row>
    <row r="1267" ht="18.75" customHeight="1">
      <c r="I1267" s="22"/>
    </row>
    <row r="1268" ht="18.75" customHeight="1">
      <c r="I1268" s="22"/>
    </row>
    <row r="1269" ht="18.75" customHeight="1">
      <c r="I1269" s="22"/>
    </row>
    <row r="1270" ht="18.75" customHeight="1">
      <c r="I1270" s="22"/>
    </row>
    <row r="1271" ht="18.75" customHeight="1">
      <c r="I1271" s="22"/>
    </row>
    <row r="1272" ht="18.75" customHeight="1">
      <c r="I1272" s="22"/>
    </row>
    <row r="1273" ht="18.75" customHeight="1">
      <c r="I1273" s="22"/>
    </row>
    <row r="1274" ht="18.75" customHeight="1">
      <c r="I1274" s="22"/>
    </row>
    <row r="1275" ht="18.75" customHeight="1">
      <c r="I1275" s="22"/>
    </row>
    <row r="1276" ht="18.75" customHeight="1">
      <c r="I1276" s="22"/>
    </row>
    <row r="1277" ht="18.75" customHeight="1">
      <c r="I1277" s="22"/>
    </row>
    <row r="1278" ht="18.75" customHeight="1">
      <c r="I1278" s="22"/>
    </row>
    <row r="1279" ht="18.75" customHeight="1">
      <c r="I1279" s="22"/>
    </row>
    <row r="1280" ht="18.75" customHeight="1">
      <c r="I1280" s="22"/>
    </row>
    <row r="1281" ht="18.75" customHeight="1">
      <c r="I1281" s="22"/>
    </row>
    <row r="1282" ht="18.75" customHeight="1">
      <c r="I1282" s="22"/>
    </row>
    <row r="1283" ht="18.75" customHeight="1">
      <c r="I1283" s="22"/>
    </row>
    <row r="1284" ht="18.75" customHeight="1">
      <c r="I1284" s="22"/>
    </row>
    <row r="1285" ht="18.75" customHeight="1">
      <c r="I1285" s="22"/>
    </row>
    <row r="1286" ht="18.75" customHeight="1">
      <c r="I1286" s="22"/>
    </row>
    <row r="1287" ht="18.75" customHeight="1">
      <c r="I1287" s="22"/>
    </row>
    <row r="1288" ht="18.75" customHeight="1">
      <c r="I1288" s="22"/>
    </row>
    <row r="1289" ht="18.75" customHeight="1">
      <c r="I1289" s="22"/>
    </row>
    <row r="1290" ht="18.75" customHeight="1">
      <c r="I1290" s="22"/>
    </row>
    <row r="1291" ht="18.75" customHeight="1">
      <c r="I1291" s="22"/>
    </row>
    <row r="1292" ht="18.75" customHeight="1">
      <c r="I1292" s="22"/>
    </row>
    <row r="1293" ht="18.75" customHeight="1">
      <c r="I1293" s="22"/>
    </row>
    <row r="1294" ht="18.75" customHeight="1">
      <c r="I1294" s="22"/>
    </row>
    <row r="1295" ht="18.75" customHeight="1">
      <c r="I1295" s="22"/>
    </row>
    <row r="1296" ht="18.75" customHeight="1">
      <c r="I1296" s="22"/>
    </row>
    <row r="1297" ht="18.75" customHeight="1">
      <c r="I1297" s="22"/>
    </row>
    <row r="1298" ht="18.75" customHeight="1">
      <c r="I1298" s="22"/>
    </row>
    <row r="1299" ht="18.75" customHeight="1">
      <c r="I1299" s="22"/>
    </row>
    <row r="1300" ht="18.75" customHeight="1">
      <c r="I1300" s="22"/>
    </row>
    <row r="1301" ht="18.75" customHeight="1">
      <c r="I1301" s="22"/>
    </row>
    <row r="1302" ht="18.75" customHeight="1">
      <c r="I1302" s="22"/>
    </row>
    <row r="1303" ht="18.75" customHeight="1">
      <c r="I1303" s="22"/>
    </row>
    <row r="1304" ht="18.75" customHeight="1">
      <c r="I1304" s="22"/>
    </row>
    <row r="1305" ht="18.75" customHeight="1">
      <c r="I1305" s="22"/>
    </row>
    <row r="1306" ht="18.75" customHeight="1">
      <c r="I1306" s="22"/>
    </row>
    <row r="1307" ht="18.75" customHeight="1">
      <c r="I1307" s="22"/>
    </row>
    <row r="1308" ht="18.75" customHeight="1">
      <c r="I1308" s="22"/>
    </row>
    <row r="1309" ht="18.75" customHeight="1">
      <c r="I1309" s="22"/>
    </row>
    <row r="1310" ht="18.75" customHeight="1">
      <c r="I1310" s="22"/>
    </row>
    <row r="1311" ht="18.75" customHeight="1">
      <c r="I1311" s="22"/>
    </row>
    <row r="1312" ht="18.75" customHeight="1">
      <c r="I1312" s="22"/>
    </row>
    <row r="1313" ht="18.75" customHeight="1">
      <c r="I1313" s="22"/>
    </row>
    <row r="1314" ht="18.75" customHeight="1">
      <c r="I1314" s="22"/>
    </row>
    <row r="1315" ht="18.75" customHeight="1">
      <c r="I1315" s="22"/>
    </row>
    <row r="1316" ht="18.75" customHeight="1">
      <c r="I1316" s="22"/>
    </row>
    <row r="1317" ht="18.75" customHeight="1">
      <c r="I1317" s="22"/>
    </row>
    <row r="1318" ht="18.75" customHeight="1">
      <c r="I1318" s="22"/>
    </row>
    <row r="1319" ht="18.75" customHeight="1">
      <c r="I1319" s="22"/>
    </row>
    <row r="1320" ht="18.75" customHeight="1">
      <c r="I1320" s="22"/>
    </row>
    <row r="1321" ht="18.75" customHeight="1">
      <c r="I1321" s="22"/>
    </row>
    <row r="1322" ht="18.75" customHeight="1">
      <c r="I1322" s="22"/>
    </row>
    <row r="1323" ht="18.75" customHeight="1">
      <c r="I1323" s="22"/>
    </row>
    <row r="1324" ht="18.75" customHeight="1">
      <c r="I1324" s="22"/>
    </row>
    <row r="1325" ht="18.75" customHeight="1">
      <c r="I1325" s="22"/>
    </row>
    <row r="1326" ht="18.75" customHeight="1">
      <c r="I1326" s="22"/>
    </row>
    <row r="1327" ht="18.75" customHeight="1">
      <c r="I1327" s="22"/>
    </row>
    <row r="1328" ht="18.75" customHeight="1">
      <c r="I1328" s="22"/>
    </row>
    <row r="1329" ht="18.75" customHeight="1">
      <c r="I1329" s="22"/>
    </row>
    <row r="1330" ht="18.75" customHeight="1">
      <c r="I1330" s="22"/>
    </row>
    <row r="1331" ht="18.75" customHeight="1">
      <c r="I1331" s="22"/>
    </row>
    <row r="1332" ht="18.75" customHeight="1">
      <c r="I1332" s="22"/>
    </row>
    <row r="1333" ht="18.75" customHeight="1">
      <c r="I1333" s="22"/>
    </row>
    <row r="1334" ht="18.75" customHeight="1">
      <c r="I1334" s="22"/>
    </row>
    <row r="1335" ht="18.75" customHeight="1">
      <c r="I1335" s="22"/>
    </row>
    <row r="1336" ht="18.75" customHeight="1">
      <c r="I1336" s="22"/>
    </row>
    <row r="1337" ht="18.75" customHeight="1">
      <c r="I1337" s="22"/>
    </row>
    <row r="1338" ht="18.75" customHeight="1">
      <c r="I1338" s="22"/>
    </row>
    <row r="1339" ht="18.75" customHeight="1">
      <c r="I1339" s="22"/>
    </row>
    <row r="1340" ht="18.75" customHeight="1">
      <c r="I1340" s="22"/>
    </row>
    <row r="1341" ht="18.75" customHeight="1">
      <c r="I1341" s="22"/>
    </row>
    <row r="1342" ht="18.75" customHeight="1">
      <c r="I1342" s="22"/>
    </row>
    <row r="1343" ht="18.75" customHeight="1">
      <c r="I1343" s="22"/>
    </row>
    <row r="1344" ht="18.75" customHeight="1">
      <c r="I1344" s="22"/>
    </row>
    <row r="1345" ht="18.75" customHeight="1">
      <c r="I1345" s="22"/>
    </row>
    <row r="1346" ht="18.75" customHeight="1">
      <c r="I1346" s="22"/>
    </row>
    <row r="1347" ht="18.75" customHeight="1">
      <c r="I1347" s="22"/>
    </row>
    <row r="1348" ht="18.75" customHeight="1">
      <c r="I1348" s="22"/>
    </row>
    <row r="1349" ht="18.75" customHeight="1">
      <c r="I1349" s="22"/>
    </row>
    <row r="1350" ht="18.75" customHeight="1">
      <c r="I1350" s="22"/>
    </row>
    <row r="1351" ht="18.75" customHeight="1">
      <c r="I1351" s="22"/>
    </row>
    <row r="1352" ht="18.75" customHeight="1">
      <c r="I1352" s="22"/>
    </row>
    <row r="1353" ht="18.75" customHeight="1">
      <c r="I1353" s="22"/>
    </row>
    <row r="1354" ht="18.75" customHeight="1">
      <c r="I1354" s="22"/>
    </row>
    <row r="1355" ht="18.75" customHeight="1">
      <c r="I1355" s="22"/>
    </row>
    <row r="1356" ht="18.75" customHeight="1">
      <c r="I1356" s="22"/>
    </row>
    <row r="1357" ht="18.75" customHeight="1">
      <c r="I1357" s="22"/>
    </row>
    <row r="1358" ht="18.75" customHeight="1">
      <c r="I1358" s="22"/>
    </row>
    <row r="1359" ht="18.75" customHeight="1">
      <c r="I1359" s="22"/>
    </row>
    <row r="1360" ht="18.75" customHeight="1">
      <c r="I1360" s="22"/>
    </row>
    <row r="1361" ht="18.75" customHeight="1">
      <c r="I1361" s="22"/>
    </row>
    <row r="1362" ht="18.75" customHeight="1">
      <c r="I1362" s="22"/>
    </row>
    <row r="1363" ht="18.75" customHeight="1">
      <c r="I1363" s="22"/>
    </row>
    <row r="1364" ht="18.75" customHeight="1">
      <c r="I1364" s="22"/>
    </row>
    <row r="1365" ht="18.75" customHeight="1">
      <c r="I1365" s="22"/>
    </row>
    <row r="1366" ht="18.75" customHeight="1">
      <c r="I1366" s="22"/>
    </row>
    <row r="1367" ht="18.75" customHeight="1">
      <c r="I1367" s="22"/>
    </row>
    <row r="1368" ht="18.75" customHeight="1">
      <c r="I1368" s="22"/>
    </row>
    <row r="1369" ht="18.75" customHeight="1">
      <c r="I1369" s="22"/>
    </row>
    <row r="1370" ht="18.75" customHeight="1">
      <c r="I1370" s="22"/>
    </row>
    <row r="1371" ht="18.75" customHeight="1">
      <c r="I1371" s="22"/>
    </row>
    <row r="1372" ht="18.75" customHeight="1">
      <c r="I1372" s="22"/>
    </row>
    <row r="1373" ht="18.75" customHeight="1">
      <c r="I1373" s="22"/>
    </row>
    <row r="1374" ht="18.75" customHeight="1">
      <c r="I1374" s="22"/>
    </row>
    <row r="1375" ht="18.75" customHeight="1">
      <c r="I1375" s="22"/>
    </row>
    <row r="1376" ht="18.75" customHeight="1">
      <c r="I1376" s="22"/>
    </row>
    <row r="1377" ht="18.75" customHeight="1">
      <c r="I1377" s="22"/>
    </row>
    <row r="1378" ht="18.75" customHeight="1">
      <c r="I1378" s="22"/>
    </row>
    <row r="1379" ht="18.75" customHeight="1">
      <c r="I1379" s="22"/>
    </row>
    <row r="1380" ht="18.75" customHeight="1">
      <c r="I1380" s="22"/>
    </row>
    <row r="1381" ht="18.75" customHeight="1">
      <c r="I1381" s="22"/>
    </row>
    <row r="1382" ht="18.75" customHeight="1">
      <c r="I1382" s="22"/>
    </row>
    <row r="1383" ht="18.75" customHeight="1">
      <c r="I1383" s="22"/>
    </row>
    <row r="1384" ht="18.75" customHeight="1">
      <c r="I1384" s="22"/>
    </row>
    <row r="1385" ht="18.75" customHeight="1">
      <c r="I1385" s="22"/>
    </row>
    <row r="1386" ht="18.75" customHeight="1">
      <c r="I1386" s="22"/>
    </row>
    <row r="1387" ht="18.75" customHeight="1">
      <c r="I1387" s="22"/>
    </row>
    <row r="1388" ht="18.75" customHeight="1">
      <c r="I1388" s="22"/>
    </row>
    <row r="1389" ht="18.75" customHeight="1">
      <c r="I1389" s="22"/>
    </row>
    <row r="1390" ht="18.75" customHeight="1">
      <c r="I1390" s="22"/>
    </row>
    <row r="1391" ht="18.75" customHeight="1">
      <c r="I1391" s="22"/>
    </row>
    <row r="1392" ht="18.75" customHeight="1">
      <c r="I1392" s="22"/>
    </row>
    <row r="1393" ht="18.75" customHeight="1">
      <c r="I1393" s="22"/>
    </row>
    <row r="1394" ht="18.75" customHeight="1">
      <c r="I1394" s="22"/>
    </row>
    <row r="1395" ht="18.75" customHeight="1">
      <c r="I1395" s="22"/>
    </row>
    <row r="1396" ht="18.75" customHeight="1">
      <c r="I1396" s="22"/>
    </row>
    <row r="1397" ht="18.75" customHeight="1">
      <c r="I1397" s="22"/>
    </row>
    <row r="1398" ht="18.75" customHeight="1">
      <c r="I1398" s="22"/>
    </row>
    <row r="1399" ht="18.75" customHeight="1">
      <c r="I1399" s="22"/>
    </row>
    <row r="1400" ht="18.75" customHeight="1">
      <c r="I1400" s="22"/>
    </row>
    <row r="1401" ht="18.75" customHeight="1">
      <c r="I1401" s="22"/>
    </row>
    <row r="1402" ht="18.75" customHeight="1">
      <c r="I1402" s="22"/>
    </row>
    <row r="1403" ht="18.75" customHeight="1">
      <c r="I1403" s="22"/>
    </row>
    <row r="1404" ht="18.75" customHeight="1">
      <c r="I1404" s="22"/>
    </row>
    <row r="1405" ht="18.75" customHeight="1">
      <c r="I1405" s="22"/>
    </row>
    <row r="1406" ht="18.75" customHeight="1">
      <c r="I1406" s="22"/>
    </row>
    <row r="1407" ht="18.75" customHeight="1">
      <c r="I1407" s="22"/>
    </row>
    <row r="1408" ht="18.75" customHeight="1">
      <c r="I1408" s="22"/>
    </row>
    <row r="1409" ht="18.75" customHeight="1">
      <c r="I1409" s="22"/>
    </row>
    <row r="1410" ht="18.75" customHeight="1">
      <c r="I1410" s="22"/>
    </row>
    <row r="1411" ht="18.75" customHeight="1">
      <c r="I1411" s="22"/>
    </row>
    <row r="1412" ht="18.75" customHeight="1">
      <c r="I1412" s="22"/>
    </row>
    <row r="1413" ht="18.75" customHeight="1">
      <c r="I1413" s="22"/>
    </row>
    <row r="1414" ht="18.75" customHeight="1">
      <c r="I1414" s="22"/>
    </row>
    <row r="1415" ht="18.75" customHeight="1">
      <c r="I1415" s="22"/>
    </row>
    <row r="1416" ht="18.75" customHeight="1">
      <c r="I1416" s="22"/>
    </row>
    <row r="1417" ht="18.75" customHeight="1">
      <c r="I1417" s="22"/>
    </row>
    <row r="1418" ht="18.75" customHeight="1">
      <c r="I1418" s="22"/>
    </row>
    <row r="1419" ht="18.75" customHeight="1">
      <c r="I1419" s="22"/>
    </row>
    <row r="1420" ht="18.75" customHeight="1">
      <c r="I1420" s="22"/>
    </row>
    <row r="1421" ht="18.75" customHeight="1">
      <c r="I1421" s="22"/>
    </row>
    <row r="1422" ht="18.75" customHeight="1">
      <c r="I1422" s="22"/>
    </row>
    <row r="1423" ht="18.75" customHeight="1">
      <c r="I1423" s="22"/>
    </row>
    <row r="1424" ht="18.75" customHeight="1">
      <c r="I1424" s="22"/>
    </row>
    <row r="1425" ht="18.75" customHeight="1">
      <c r="I1425" s="22"/>
    </row>
    <row r="1426" ht="18.75" customHeight="1">
      <c r="I1426" s="22"/>
    </row>
    <row r="1427" ht="18.75" customHeight="1">
      <c r="I1427" s="22"/>
    </row>
    <row r="1428" ht="18.75" customHeight="1">
      <c r="I1428" s="22"/>
    </row>
    <row r="1429" ht="18.75" customHeight="1">
      <c r="I1429" s="22"/>
    </row>
    <row r="1430" ht="18.75" customHeight="1">
      <c r="I1430" s="22"/>
    </row>
    <row r="1431" ht="18.75" customHeight="1">
      <c r="I1431" s="22"/>
    </row>
    <row r="1432" ht="18.75" customHeight="1">
      <c r="I1432" s="22"/>
    </row>
    <row r="1433" ht="18.75" customHeight="1">
      <c r="I1433" s="22"/>
    </row>
    <row r="1434" ht="18.75" customHeight="1">
      <c r="I1434" s="22"/>
    </row>
    <row r="1435" ht="18.75" customHeight="1">
      <c r="I1435" s="22"/>
    </row>
    <row r="1436" ht="18.75" customHeight="1">
      <c r="I1436" s="22"/>
    </row>
    <row r="1437" ht="18.75" customHeight="1">
      <c r="I1437" s="22"/>
    </row>
    <row r="1438" ht="18.75" customHeight="1">
      <c r="I1438" s="22"/>
    </row>
    <row r="1439" ht="18.75" customHeight="1">
      <c r="I1439" s="22"/>
    </row>
    <row r="1440" ht="18.75" customHeight="1">
      <c r="I1440" s="22"/>
    </row>
    <row r="1441" ht="18.75" customHeight="1">
      <c r="I1441" s="22"/>
    </row>
    <row r="1442" ht="18.75" customHeight="1">
      <c r="I1442" s="22"/>
    </row>
    <row r="1443" ht="18.75" customHeight="1">
      <c r="I1443" s="22"/>
    </row>
    <row r="1444" ht="18.75" customHeight="1">
      <c r="I1444" s="22"/>
    </row>
    <row r="1445" ht="18.75" customHeight="1">
      <c r="I1445" s="22"/>
    </row>
    <row r="1446" ht="18.75" customHeight="1">
      <c r="I1446" s="22"/>
    </row>
    <row r="1447" ht="18.75" customHeight="1">
      <c r="I1447" s="22"/>
    </row>
    <row r="1448" ht="18.75" customHeight="1">
      <c r="I1448" s="22"/>
    </row>
    <row r="1449" ht="18.75" customHeight="1">
      <c r="I1449" s="22"/>
    </row>
    <row r="1450" ht="18.75" customHeight="1">
      <c r="I1450" s="22"/>
    </row>
    <row r="1451" ht="18.75" customHeight="1">
      <c r="I1451" s="22"/>
    </row>
    <row r="1452" ht="18.75" customHeight="1">
      <c r="I1452" s="22"/>
    </row>
    <row r="1453" ht="18.75" customHeight="1">
      <c r="I1453" s="22"/>
    </row>
    <row r="1454" ht="18.75" customHeight="1">
      <c r="I1454" s="22"/>
    </row>
    <row r="1455" ht="18.75" customHeight="1">
      <c r="I1455" s="22"/>
    </row>
    <row r="1456" ht="18.75" customHeight="1">
      <c r="I1456" s="22"/>
    </row>
    <row r="1457" ht="18.75" customHeight="1">
      <c r="I1457" s="22"/>
    </row>
    <row r="1458" ht="18.75" customHeight="1">
      <c r="I1458" s="22"/>
    </row>
    <row r="1459" ht="18.75" customHeight="1">
      <c r="I1459" s="22"/>
    </row>
    <row r="1460" ht="18.75" customHeight="1">
      <c r="I1460" s="22"/>
    </row>
    <row r="1461" ht="18.75" customHeight="1">
      <c r="I1461" s="22"/>
    </row>
    <row r="1462" ht="18.75" customHeight="1">
      <c r="I1462" s="22"/>
    </row>
    <row r="1463" ht="18.75" customHeight="1">
      <c r="I1463" s="22"/>
    </row>
    <row r="1464" ht="18.75" customHeight="1">
      <c r="I1464" s="22"/>
    </row>
    <row r="1465" ht="18.75" customHeight="1">
      <c r="I1465" s="22"/>
    </row>
    <row r="1466" ht="18.75" customHeight="1">
      <c r="I1466" s="22"/>
    </row>
    <row r="1467" ht="18.75" customHeight="1">
      <c r="I1467" s="22"/>
    </row>
    <row r="1468" ht="18.75" customHeight="1">
      <c r="I1468" s="22"/>
    </row>
    <row r="1469" ht="18.75" customHeight="1">
      <c r="I1469" s="22"/>
    </row>
    <row r="1470" ht="18.75" customHeight="1">
      <c r="I1470" s="22"/>
    </row>
    <row r="1471" ht="18.75" customHeight="1">
      <c r="I1471" s="22"/>
    </row>
    <row r="1472" ht="18.75" customHeight="1">
      <c r="I1472" s="22"/>
    </row>
    <row r="1473" ht="18.75" customHeight="1">
      <c r="I1473" s="22"/>
    </row>
    <row r="1474" ht="18.75" customHeight="1">
      <c r="I1474" s="22"/>
    </row>
    <row r="1475" ht="18.75" customHeight="1">
      <c r="I1475" s="22"/>
    </row>
    <row r="1476" ht="18.75" customHeight="1">
      <c r="I1476" s="22"/>
    </row>
    <row r="1477" ht="18.75" customHeight="1">
      <c r="I1477" s="22"/>
    </row>
    <row r="1478" ht="18.75" customHeight="1">
      <c r="I1478" s="22"/>
    </row>
    <row r="1479" ht="18.75" customHeight="1">
      <c r="I1479" s="22"/>
    </row>
    <row r="1480" ht="18.75" customHeight="1">
      <c r="I1480" s="22"/>
    </row>
    <row r="1481" ht="18.75" customHeight="1">
      <c r="I1481" s="22"/>
    </row>
    <row r="1482" ht="18.75" customHeight="1">
      <c r="I1482" s="22"/>
    </row>
    <row r="1483" ht="18.75" customHeight="1">
      <c r="I1483" s="22"/>
    </row>
    <row r="1484" ht="18.75" customHeight="1">
      <c r="I1484" s="22"/>
    </row>
    <row r="1485" ht="18.75" customHeight="1">
      <c r="I1485" s="22"/>
    </row>
    <row r="1486" ht="18.75" customHeight="1">
      <c r="I1486" s="22"/>
    </row>
    <row r="1487" ht="18.75" customHeight="1">
      <c r="I1487" s="22"/>
    </row>
    <row r="1488" ht="18.75" customHeight="1">
      <c r="I1488" s="22"/>
    </row>
    <row r="1489" ht="18.75" customHeight="1">
      <c r="I1489" s="22"/>
    </row>
    <row r="1490" ht="18.75" customHeight="1">
      <c r="I1490" s="22"/>
    </row>
    <row r="1491" ht="18.75" customHeight="1">
      <c r="I1491" s="22"/>
    </row>
    <row r="1492" ht="18.75" customHeight="1">
      <c r="I1492" s="22"/>
    </row>
    <row r="1493" ht="18.75" customHeight="1">
      <c r="I1493" s="22"/>
    </row>
    <row r="1494" ht="18.75" customHeight="1">
      <c r="I1494" s="22"/>
    </row>
    <row r="1495" ht="18.75" customHeight="1">
      <c r="I1495" s="22"/>
    </row>
    <row r="1496" ht="18.75" customHeight="1">
      <c r="I1496" s="22"/>
    </row>
    <row r="1497" ht="18.75" customHeight="1">
      <c r="I1497" s="22"/>
    </row>
    <row r="1498" ht="18.75" customHeight="1">
      <c r="I1498" s="22"/>
    </row>
    <row r="1499" ht="18.75" customHeight="1">
      <c r="I1499" s="22"/>
    </row>
    <row r="1500" ht="18.75" customHeight="1">
      <c r="I1500" s="22"/>
    </row>
    <row r="1501" ht="18.75" customHeight="1">
      <c r="I1501" s="22"/>
    </row>
    <row r="1502" ht="18.75" customHeight="1">
      <c r="I1502" s="22"/>
    </row>
    <row r="1503" ht="18.75" customHeight="1">
      <c r="I1503" s="22"/>
    </row>
    <row r="1504" ht="18.75" customHeight="1">
      <c r="I1504" s="22"/>
    </row>
    <row r="1505" ht="18.75" customHeight="1">
      <c r="I1505" s="22"/>
    </row>
    <row r="1506" ht="18.75" customHeight="1">
      <c r="I1506" s="22"/>
    </row>
    <row r="1507" ht="18.75" customHeight="1">
      <c r="I1507" s="22"/>
    </row>
    <row r="1508" ht="18.75" customHeight="1">
      <c r="I1508" s="22"/>
    </row>
    <row r="1509" ht="18.75" customHeight="1">
      <c r="I1509" s="22"/>
    </row>
    <row r="1510" ht="18.75" customHeight="1">
      <c r="I1510" s="22"/>
    </row>
    <row r="1511" ht="18.75" customHeight="1">
      <c r="I1511" s="22"/>
    </row>
    <row r="1512" ht="18.75" customHeight="1">
      <c r="I1512" s="22"/>
    </row>
    <row r="1513" ht="18.75" customHeight="1">
      <c r="I1513" s="22"/>
    </row>
    <row r="1514" ht="18.75" customHeight="1">
      <c r="I1514" s="22"/>
    </row>
    <row r="1515" ht="18.75" customHeight="1">
      <c r="I1515" s="22"/>
    </row>
    <row r="1516" ht="18.75" customHeight="1">
      <c r="I1516" s="22"/>
    </row>
    <row r="1517" ht="18.75" customHeight="1">
      <c r="I1517" s="22"/>
    </row>
    <row r="1518" ht="18.75" customHeight="1">
      <c r="I1518" s="22"/>
    </row>
    <row r="1519" ht="18.75" customHeight="1">
      <c r="I1519" s="22"/>
    </row>
    <row r="1520" ht="18.75" customHeight="1">
      <c r="I1520" s="22"/>
    </row>
    <row r="1521" ht="18.75" customHeight="1">
      <c r="I1521" s="22"/>
    </row>
    <row r="1522" ht="18.75" customHeight="1">
      <c r="I1522" s="22"/>
    </row>
    <row r="1523" ht="18.75" customHeight="1">
      <c r="I1523" s="22"/>
    </row>
    <row r="1524" ht="18.75" customHeight="1">
      <c r="I1524" s="22"/>
    </row>
    <row r="1525" ht="18.75" customHeight="1">
      <c r="I1525" s="22"/>
    </row>
    <row r="1526" ht="18.75" customHeight="1">
      <c r="I1526" s="22"/>
    </row>
    <row r="1527" ht="18.75" customHeight="1">
      <c r="I1527" s="22"/>
    </row>
    <row r="1528" ht="18.75" customHeight="1">
      <c r="I1528" s="22"/>
    </row>
    <row r="1529" ht="18.75" customHeight="1">
      <c r="I1529" s="22"/>
    </row>
    <row r="1530" ht="18.75" customHeight="1">
      <c r="I1530" s="22"/>
    </row>
    <row r="1531" ht="18.75" customHeight="1">
      <c r="I1531" s="22"/>
    </row>
    <row r="1532" ht="18.75" customHeight="1">
      <c r="I1532" s="22"/>
    </row>
    <row r="1533" ht="18.75" customHeight="1">
      <c r="I1533" s="22"/>
    </row>
    <row r="1534" ht="18.75" customHeight="1">
      <c r="I1534" s="22"/>
    </row>
    <row r="1535" ht="18.75" customHeight="1">
      <c r="I1535" s="22"/>
    </row>
    <row r="1536" ht="18.75" customHeight="1">
      <c r="I1536" s="22"/>
    </row>
    <row r="1537" ht="18.75" customHeight="1">
      <c r="I1537" s="22"/>
    </row>
    <row r="1538" ht="18.75" customHeight="1">
      <c r="I1538" s="22"/>
    </row>
    <row r="1539" ht="18.75" customHeight="1">
      <c r="I1539" s="22"/>
    </row>
    <row r="1540" ht="18.75" customHeight="1">
      <c r="I1540" s="22"/>
    </row>
    <row r="1541" ht="18.75" customHeight="1">
      <c r="I1541" s="22"/>
    </row>
    <row r="1542" ht="18.75" customHeight="1">
      <c r="I1542" s="22"/>
    </row>
    <row r="1543" ht="18.75" customHeight="1">
      <c r="I1543" s="22"/>
    </row>
    <row r="1544" ht="18.75" customHeight="1">
      <c r="I1544" s="22"/>
    </row>
    <row r="1545" ht="18.75" customHeight="1">
      <c r="I1545" s="22"/>
    </row>
    <row r="1546" ht="18.75" customHeight="1">
      <c r="I1546" s="22"/>
    </row>
    <row r="1547" ht="18.75" customHeight="1">
      <c r="I1547" s="22"/>
    </row>
    <row r="1548" ht="18.75" customHeight="1">
      <c r="I1548" s="22"/>
    </row>
    <row r="1549" ht="18.75" customHeight="1">
      <c r="I1549" s="22"/>
    </row>
    <row r="1550" ht="18.75" customHeight="1">
      <c r="I1550" s="22"/>
    </row>
    <row r="1551" ht="18.75" customHeight="1">
      <c r="I1551" s="22"/>
    </row>
    <row r="1552" ht="18.75" customHeight="1">
      <c r="I1552" s="22"/>
    </row>
    <row r="1553" ht="18.75" customHeight="1">
      <c r="I1553" s="22"/>
    </row>
    <row r="1554" ht="18.75" customHeight="1">
      <c r="I1554" s="22"/>
    </row>
    <row r="1555" ht="18.75" customHeight="1">
      <c r="I1555" s="22"/>
    </row>
    <row r="1556" ht="18.75" customHeight="1">
      <c r="I1556" s="22"/>
    </row>
    <row r="1557" ht="18.75" customHeight="1">
      <c r="I1557" s="22"/>
    </row>
    <row r="1558" ht="18.75" customHeight="1">
      <c r="I1558" s="22"/>
    </row>
    <row r="1559" ht="18.75" customHeight="1">
      <c r="I1559" s="22"/>
    </row>
    <row r="1560" ht="18.75" customHeight="1">
      <c r="I1560" s="22"/>
    </row>
    <row r="1561" ht="18.75" customHeight="1">
      <c r="I1561" s="22"/>
    </row>
    <row r="1562" ht="18.75" customHeight="1">
      <c r="I1562" s="22"/>
    </row>
    <row r="1563" ht="18.75" customHeight="1">
      <c r="I1563" s="22"/>
    </row>
    <row r="1564" ht="18.75" customHeight="1">
      <c r="I1564" s="22"/>
    </row>
    <row r="1565" ht="18.75" customHeight="1">
      <c r="I1565" s="22"/>
    </row>
    <row r="1566" ht="18.75" customHeight="1">
      <c r="I1566" s="22"/>
    </row>
    <row r="1567" ht="18.75" customHeight="1">
      <c r="I1567" s="22"/>
    </row>
    <row r="1568" ht="18.75" customHeight="1">
      <c r="I1568" s="22"/>
    </row>
    <row r="1569" ht="18.75" customHeight="1">
      <c r="I1569" s="22"/>
    </row>
    <row r="1570" ht="18.75" customHeight="1">
      <c r="I1570" s="22"/>
    </row>
    <row r="1571" ht="18.75" customHeight="1">
      <c r="I1571" s="22"/>
    </row>
    <row r="1572" ht="18.75" customHeight="1">
      <c r="I1572" s="22"/>
    </row>
    <row r="1573" ht="18.75" customHeight="1">
      <c r="I1573" s="22"/>
    </row>
    <row r="1574" ht="18.75" customHeight="1">
      <c r="I1574" s="22"/>
    </row>
    <row r="1575" ht="18.75" customHeight="1">
      <c r="I1575" s="22"/>
    </row>
    <row r="1576" ht="18.75" customHeight="1">
      <c r="I1576" s="22"/>
    </row>
    <row r="1577" ht="18.75" customHeight="1">
      <c r="I1577" s="22"/>
    </row>
    <row r="1578" ht="18.75" customHeight="1">
      <c r="I1578" s="22"/>
    </row>
    <row r="1579" ht="18.75" customHeight="1">
      <c r="I1579" s="22"/>
    </row>
    <row r="1580" ht="18.75" customHeight="1">
      <c r="I1580" s="22"/>
    </row>
    <row r="1581" ht="18.75" customHeight="1">
      <c r="I1581" s="22"/>
    </row>
    <row r="1582" ht="18.75" customHeight="1">
      <c r="I1582" s="22"/>
    </row>
    <row r="1583" ht="18.75" customHeight="1">
      <c r="I1583" s="22"/>
    </row>
    <row r="1584" ht="18.75" customHeight="1">
      <c r="I1584" s="22"/>
    </row>
    <row r="1585" ht="18.75" customHeight="1">
      <c r="I1585" s="22"/>
    </row>
    <row r="1586" ht="18.75" customHeight="1">
      <c r="I1586" s="22"/>
    </row>
    <row r="1587" ht="18.75" customHeight="1">
      <c r="I1587" s="22"/>
    </row>
    <row r="1588" ht="18.75" customHeight="1">
      <c r="I1588" s="22"/>
    </row>
    <row r="1589" ht="18.75" customHeight="1">
      <c r="I1589" s="22"/>
    </row>
    <row r="1590" ht="18.75" customHeight="1">
      <c r="I1590" s="22"/>
    </row>
    <row r="1591" ht="18.75" customHeight="1">
      <c r="I1591" s="22"/>
    </row>
    <row r="1592" ht="18.75" customHeight="1">
      <c r="I1592" s="22"/>
    </row>
    <row r="1593" ht="18.75" customHeight="1">
      <c r="I1593" s="22"/>
    </row>
    <row r="1594" ht="18.75" customHeight="1">
      <c r="I1594" s="22"/>
    </row>
    <row r="1595" ht="18.75" customHeight="1">
      <c r="I1595" s="22"/>
    </row>
    <row r="1596" ht="18.75" customHeight="1">
      <c r="I1596" s="22"/>
    </row>
    <row r="1597" ht="18.75" customHeight="1">
      <c r="I1597" s="22"/>
    </row>
    <row r="1598" ht="18.75" customHeight="1">
      <c r="I1598" s="22"/>
    </row>
    <row r="1599" ht="18.75" customHeight="1">
      <c r="I1599" s="22"/>
    </row>
    <row r="1600" ht="18.75" customHeight="1">
      <c r="I1600" s="22"/>
    </row>
    <row r="1601" ht="18.75" customHeight="1">
      <c r="I1601" s="22"/>
    </row>
    <row r="1602" ht="18.75" customHeight="1">
      <c r="I1602" s="22"/>
    </row>
    <row r="1603" ht="18.75" customHeight="1">
      <c r="I1603" s="22"/>
    </row>
    <row r="1604" ht="18.75" customHeight="1">
      <c r="I1604" s="22"/>
    </row>
    <row r="1605" ht="18.75" customHeight="1">
      <c r="I1605" s="22"/>
    </row>
    <row r="1606" ht="18.75" customHeight="1">
      <c r="I1606" s="22"/>
    </row>
    <row r="1607" ht="18.75" customHeight="1">
      <c r="I1607" s="22"/>
    </row>
    <row r="1608" ht="18.75" customHeight="1">
      <c r="I1608" s="22"/>
    </row>
    <row r="1609" ht="18.75" customHeight="1">
      <c r="I1609" s="22"/>
    </row>
    <row r="1610" ht="18.75" customHeight="1">
      <c r="I1610" s="22"/>
    </row>
    <row r="1611" ht="18.75" customHeight="1">
      <c r="I1611" s="22"/>
    </row>
    <row r="1612" ht="18.75" customHeight="1">
      <c r="I1612" s="22"/>
    </row>
    <row r="1613" ht="18.75" customHeight="1">
      <c r="I1613" s="22"/>
    </row>
    <row r="1614" ht="18.75" customHeight="1">
      <c r="I1614" s="22"/>
    </row>
    <row r="1615" ht="18.75" customHeight="1">
      <c r="I1615" s="22"/>
    </row>
    <row r="1616" ht="18.75" customHeight="1">
      <c r="I1616" s="22"/>
    </row>
    <row r="1617" ht="18.75" customHeight="1">
      <c r="I1617" s="22"/>
    </row>
    <row r="1618" ht="18.75" customHeight="1">
      <c r="I1618" s="22"/>
    </row>
    <row r="1619" ht="18.75" customHeight="1">
      <c r="I1619" s="22"/>
    </row>
    <row r="1620" ht="18.75" customHeight="1">
      <c r="I1620" s="22"/>
    </row>
    <row r="1621" ht="18.75" customHeight="1">
      <c r="I1621" s="22"/>
    </row>
    <row r="1622" ht="18.75" customHeight="1">
      <c r="I1622" s="22"/>
    </row>
    <row r="1623" ht="18.75" customHeight="1">
      <c r="I1623" s="22"/>
    </row>
    <row r="1624" ht="18.75" customHeight="1">
      <c r="I1624" s="22"/>
    </row>
    <row r="1625" ht="18.75" customHeight="1">
      <c r="I1625" s="22"/>
    </row>
    <row r="1626" ht="18.75" customHeight="1">
      <c r="I1626" s="22"/>
    </row>
    <row r="1627" ht="18.75" customHeight="1">
      <c r="I1627" s="22"/>
    </row>
    <row r="1628" ht="18.75" customHeight="1">
      <c r="I1628" s="22"/>
    </row>
    <row r="1629" ht="18.75" customHeight="1">
      <c r="I1629" s="22"/>
    </row>
    <row r="1630" ht="18.75" customHeight="1">
      <c r="I1630" s="22"/>
    </row>
    <row r="1631" ht="18.75" customHeight="1">
      <c r="I1631" s="22"/>
    </row>
    <row r="1632" ht="18.75" customHeight="1">
      <c r="I1632" s="22"/>
    </row>
    <row r="1633" ht="18.75" customHeight="1">
      <c r="I1633" s="22"/>
    </row>
    <row r="1634" ht="18.75" customHeight="1">
      <c r="I1634" s="22"/>
    </row>
    <row r="1635" ht="18.75" customHeight="1">
      <c r="I1635" s="22"/>
    </row>
    <row r="1636" ht="18.75" customHeight="1">
      <c r="I1636" s="22"/>
    </row>
    <row r="1637" ht="18.75" customHeight="1">
      <c r="I1637" s="22"/>
    </row>
    <row r="1638" ht="18.75" customHeight="1">
      <c r="I1638" s="22"/>
    </row>
    <row r="1639" ht="18.75" customHeight="1">
      <c r="I1639" s="22"/>
    </row>
    <row r="1640" ht="18.75" customHeight="1">
      <c r="I1640" s="22"/>
    </row>
    <row r="1641" ht="18.75" customHeight="1">
      <c r="I1641" s="22"/>
    </row>
    <row r="1642" ht="18.75" customHeight="1">
      <c r="I1642" s="22"/>
    </row>
    <row r="1643" ht="18.75" customHeight="1">
      <c r="I1643" s="22"/>
    </row>
    <row r="1644" ht="18.75" customHeight="1">
      <c r="I1644" s="22"/>
    </row>
    <row r="1645" ht="18.75" customHeight="1">
      <c r="I1645" s="22"/>
    </row>
    <row r="1646" ht="18.75" customHeight="1">
      <c r="I1646" s="22"/>
    </row>
    <row r="1647" ht="18.75" customHeight="1">
      <c r="I1647" s="22"/>
    </row>
    <row r="1648" ht="18.75" customHeight="1">
      <c r="I1648" s="22"/>
    </row>
    <row r="1649" ht="18.75" customHeight="1">
      <c r="I1649" s="22"/>
    </row>
    <row r="1650" ht="18.75" customHeight="1">
      <c r="I1650" s="22"/>
    </row>
    <row r="1651" ht="18.75" customHeight="1">
      <c r="I1651" s="22"/>
    </row>
    <row r="1652" ht="18.75" customHeight="1">
      <c r="I1652" s="22"/>
    </row>
    <row r="1653" ht="18.75" customHeight="1">
      <c r="I1653" s="22"/>
    </row>
    <row r="1654" ht="18.75" customHeight="1">
      <c r="I1654" s="22"/>
    </row>
    <row r="1655" ht="18.75" customHeight="1">
      <c r="I1655" s="22"/>
    </row>
    <row r="1656" ht="18.75" customHeight="1">
      <c r="I1656" s="22"/>
    </row>
    <row r="1657" ht="18.75" customHeight="1">
      <c r="I1657" s="22"/>
    </row>
    <row r="1658" ht="18.75" customHeight="1">
      <c r="I1658" s="22"/>
    </row>
    <row r="1659" ht="18.75" customHeight="1">
      <c r="I1659" s="22"/>
    </row>
    <row r="1660" ht="18.75" customHeight="1">
      <c r="I1660" s="22"/>
    </row>
    <row r="1661" ht="18.75" customHeight="1">
      <c r="I1661" s="22"/>
    </row>
    <row r="1662" ht="18.75" customHeight="1">
      <c r="I1662" s="22"/>
    </row>
    <row r="1663" ht="18.75" customHeight="1">
      <c r="I1663" s="22"/>
    </row>
    <row r="1664" ht="18.75" customHeight="1">
      <c r="I1664" s="22"/>
    </row>
    <row r="1665" ht="18.75" customHeight="1">
      <c r="I1665" s="22"/>
    </row>
    <row r="1666" ht="18.75" customHeight="1">
      <c r="I1666" s="22"/>
    </row>
    <row r="1667" ht="18.75" customHeight="1">
      <c r="I1667" s="22"/>
    </row>
    <row r="1668" ht="18.75" customHeight="1">
      <c r="I1668" s="22"/>
    </row>
    <row r="1669" ht="18.75" customHeight="1">
      <c r="I1669" s="22"/>
    </row>
    <row r="1670" ht="18.75" customHeight="1">
      <c r="I1670" s="22"/>
    </row>
    <row r="1671" ht="18.75" customHeight="1">
      <c r="I1671" s="22"/>
    </row>
    <row r="1672" ht="18.75" customHeight="1">
      <c r="I1672" s="22"/>
    </row>
    <row r="1673" ht="18.75" customHeight="1">
      <c r="I1673" s="22"/>
    </row>
    <row r="1674" ht="18.75" customHeight="1">
      <c r="I1674" s="22"/>
    </row>
    <row r="1675" ht="18.75" customHeight="1">
      <c r="I1675" s="22"/>
    </row>
    <row r="1676" ht="18.75" customHeight="1">
      <c r="I1676" s="22"/>
    </row>
    <row r="1677" ht="18.75" customHeight="1">
      <c r="I1677" s="22"/>
    </row>
    <row r="1678" ht="18.75" customHeight="1">
      <c r="I1678" s="22"/>
    </row>
    <row r="1679" ht="18.75" customHeight="1">
      <c r="I1679" s="22"/>
    </row>
    <row r="1680" ht="18.75" customHeight="1">
      <c r="I1680" s="22"/>
    </row>
    <row r="1681" ht="18.75" customHeight="1">
      <c r="I1681" s="22"/>
    </row>
    <row r="1682" ht="18.75" customHeight="1">
      <c r="I1682" s="22"/>
    </row>
    <row r="1683" ht="18.75" customHeight="1">
      <c r="I1683" s="22"/>
    </row>
    <row r="1684" ht="18.75" customHeight="1">
      <c r="I1684" s="22"/>
    </row>
    <row r="1685" ht="18.75" customHeight="1">
      <c r="I1685" s="22"/>
    </row>
    <row r="1686" ht="18.75" customHeight="1">
      <c r="I1686" s="22"/>
    </row>
    <row r="1687" ht="18.75" customHeight="1">
      <c r="I1687" s="22"/>
    </row>
    <row r="1688" ht="18.75" customHeight="1">
      <c r="I1688" s="22"/>
    </row>
    <row r="1689" ht="18.75" customHeight="1">
      <c r="I1689" s="22"/>
    </row>
    <row r="1690" ht="18.75" customHeight="1">
      <c r="I1690" s="22"/>
    </row>
    <row r="1691" ht="18.75" customHeight="1">
      <c r="I1691" s="22"/>
    </row>
    <row r="1692" ht="18.75" customHeight="1">
      <c r="I1692" s="22"/>
    </row>
    <row r="1693" ht="18.75" customHeight="1">
      <c r="I1693" s="22"/>
    </row>
    <row r="1694" ht="18.75" customHeight="1">
      <c r="I1694" s="22"/>
    </row>
    <row r="1695" ht="18.75" customHeight="1">
      <c r="I1695" s="22"/>
    </row>
    <row r="1696" ht="18.75" customHeight="1">
      <c r="I1696" s="22"/>
    </row>
    <row r="1697" ht="18.75" customHeight="1">
      <c r="I1697" s="22"/>
    </row>
    <row r="1698" ht="18.75" customHeight="1">
      <c r="I1698" s="22"/>
    </row>
    <row r="1699" ht="18.75" customHeight="1">
      <c r="I1699" s="22"/>
    </row>
    <row r="1700" ht="18.75" customHeight="1">
      <c r="I1700" s="22"/>
    </row>
    <row r="1701" ht="18.75" customHeight="1">
      <c r="I1701" s="22"/>
    </row>
    <row r="1702" ht="18.75" customHeight="1">
      <c r="I1702" s="22"/>
    </row>
    <row r="1703" ht="18.75" customHeight="1">
      <c r="I1703" s="22"/>
    </row>
    <row r="1704" ht="18.75" customHeight="1">
      <c r="I1704" s="22"/>
    </row>
    <row r="1705" ht="18.75" customHeight="1">
      <c r="I1705" s="22"/>
    </row>
    <row r="1706" ht="18.75" customHeight="1">
      <c r="I1706" s="22"/>
    </row>
    <row r="1707" ht="18.75" customHeight="1">
      <c r="I1707" s="22"/>
    </row>
    <row r="1708" ht="18.75" customHeight="1">
      <c r="I1708" s="22"/>
    </row>
    <row r="1709" ht="18.75" customHeight="1">
      <c r="I1709" s="22"/>
    </row>
    <row r="1710" ht="18.75" customHeight="1">
      <c r="I1710" s="22"/>
    </row>
    <row r="1711" ht="18.75" customHeight="1">
      <c r="I1711" s="22"/>
    </row>
    <row r="1712" ht="18.75" customHeight="1">
      <c r="I1712" s="22"/>
    </row>
    <row r="1713" ht="18.75" customHeight="1">
      <c r="I1713" s="22"/>
    </row>
    <row r="1714" ht="18.75" customHeight="1">
      <c r="I1714" s="22"/>
    </row>
    <row r="1715" ht="18.75" customHeight="1">
      <c r="I1715" s="22"/>
    </row>
    <row r="1716" ht="18.75" customHeight="1">
      <c r="I1716" s="22"/>
    </row>
    <row r="1717" ht="18.75" customHeight="1">
      <c r="I1717" s="22"/>
    </row>
    <row r="1718" ht="18.75" customHeight="1">
      <c r="I1718" s="22"/>
    </row>
    <row r="1719" ht="18.75" customHeight="1">
      <c r="I1719" s="22"/>
    </row>
    <row r="1720" ht="18.75" customHeight="1">
      <c r="I1720" s="22"/>
    </row>
    <row r="1721" ht="18.75" customHeight="1">
      <c r="I1721" s="22"/>
    </row>
    <row r="1722" ht="18.75" customHeight="1">
      <c r="I1722" s="22"/>
    </row>
    <row r="1723" ht="18.75" customHeight="1">
      <c r="I1723" s="22"/>
    </row>
    <row r="1724" ht="18.75" customHeight="1">
      <c r="I1724" s="22"/>
    </row>
    <row r="1725" ht="18.75" customHeight="1">
      <c r="I1725" s="22"/>
    </row>
    <row r="1726" ht="18.75" customHeight="1">
      <c r="I1726" s="22"/>
    </row>
    <row r="1727" ht="18.75" customHeight="1">
      <c r="I1727" s="22"/>
    </row>
    <row r="1728" ht="18.75" customHeight="1">
      <c r="I1728" s="22"/>
    </row>
    <row r="1729" ht="18.75" customHeight="1">
      <c r="I1729" s="22"/>
    </row>
    <row r="1730" ht="18.75" customHeight="1">
      <c r="I1730" s="22"/>
    </row>
    <row r="1731" ht="18.75" customHeight="1">
      <c r="I1731" s="22"/>
    </row>
    <row r="1732" ht="18.75" customHeight="1">
      <c r="I1732" s="22"/>
    </row>
    <row r="1733" ht="18.75" customHeight="1">
      <c r="I1733" s="22"/>
    </row>
    <row r="1734" ht="18.75" customHeight="1">
      <c r="I1734" s="22"/>
    </row>
    <row r="1735" ht="18.75" customHeight="1">
      <c r="I1735" s="22"/>
    </row>
    <row r="1736" ht="18.75" customHeight="1">
      <c r="I1736" s="22"/>
    </row>
    <row r="1737" ht="18.75" customHeight="1">
      <c r="I1737" s="22"/>
    </row>
    <row r="1738" ht="18.75" customHeight="1">
      <c r="I1738" s="22"/>
    </row>
    <row r="1739" ht="18.75" customHeight="1">
      <c r="I1739" s="22"/>
    </row>
    <row r="1740" ht="18.75" customHeight="1">
      <c r="I1740" s="22"/>
    </row>
    <row r="1741" ht="18.75" customHeight="1">
      <c r="I1741" s="22"/>
    </row>
    <row r="1742" ht="18.75" customHeight="1">
      <c r="I1742" s="22"/>
    </row>
    <row r="1743" ht="18.75" customHeight="1">
      <c r="I1743" s="22"/>
    </row>
    <row r="1744" ht="18.75" customHeight="1">
      <c r="I1744" s="22"/>
    </row>
    <row r="1745" ht="18.75" customHeight="1">
      <c r="I1745" s="22"/>
    </row>
    <row r="1746" ht="18.75" customHeight="1">
      <c r="I1746" s="22"/>
    </row>
    <row r="1747" ht="18.75" customHeight="1">
      <c r="I1747" s="22"/>
    </row>
    <row r="1748" ht="18.75" customHeight="1">
      <c r="I1748" s="22"/>
    </row>
    <row r="1749" ht="18.75" customHeight="1">
      <c r="I1749" s="22"/>
    </row>
    <row r="1750" ht="18.75" customHeight="1">
      <c r="I1750" s="22"/>
    </row>
    <row r="1751" ht="18.75" customHeight="1">
      <c r="I1751" s="22"/>
    </row>
    <row r="1752" ht="18.75" customHeight="1">
      <c r="I1752" s="22"/>
    </row>
    <row r="1753" ht="18.75" customHeight="1">
      <c r="I1753" s="22"/>
    </row>
    <row r="1754" ht="18.75" customHeight="1">
      <c r="I1754" s="22"/>
    </row>
    <row r="1755" ht="18.75" customHeight="1">
      <c r="I1755" s="22"/>
    </row>
    <row r="1756" ht="18.75" customHeight="1">
      <c r="I1756" s="22"/>
    </row>
    <row r="1757" ht="18.75" customHeight="1">
      <c r="I1757" s="22"/>
    </row>
    <row r="1758" ht="18.75" customHeight="1">
      <c r="I1758" s="22"/>
    </row>
    <row r="1759" ht="18.75" customHeight="1">
      <c r="I1759" s="22"/>
    </row>
    <row r="1760" ht="18.75" customHeight="1">
      <c r="I1760" s="22"/>
    </row>
    <row r="1761" ht="18.75" customHeight="1">
      <c r="I1761" s="22"/>
    </row>
    <row r="1762" ht="18.75" customHeight="1">
      <c r="I1762" s="22"/>
    </row>
    <row r="1763" ht="18.75" customHeight="1">
      <c r="I1763" s="22"/>
    </row>
    <row r="1764" ht="18.75" customHeight="1">
      <c r="I1764" s="22"/>
    </row>
    <row r="1765" ht="18.75" customHeight="1">
      <c r="I1765" s="22"/>
    </row>
    <row r="1766" ht="18.75" customHeight="1">
      <c r="I1766" s="22"/>
    </row>
    <row r="1767" ht="18.75" customHeight="1">
      <c r="I1767" s="22"/>
    </row>
    <row r="1768" ht="18.75" customHeight="1">
      <c r="I1768" s="22"/>
    </row>
    <row r="1769" ht="18.75" customHeight="1">
      <c r="I1769" s="22"/>
    </row>
    <row r="1770" ht="18.75" customHeight="1">
      <c r="I1770" s="22"/>
    </row>
    <row r="1771" ht="18.75" customHeight="1">
      <c r="I1771" s="22"/>
    </row>
    <row r="1772" ht="18.75" customHeight="1">
      <c r="I1772" s="22"/>
    </row>
    <row r="1773" ht="18.75" customHeight="1">
      <c r="I1773" s="22"/>
    </row>
    <row r="1774" ht="18.75" customHeight="1">
      <c r="I1774" s="22"/>
    </row>
    <row r="1775" ht="18.75" customHeight="1">
      <c r="I1775" s="22"/>
    </row>
    <row r="1776" ht="18.75" customHeight="1">
      <c r="I1776" s="22"/>
    </row>
    <row r="1777" ht="18.75" customHeight="1">
      <c r="I1777" s="22"/>
    </row>
    <row r="1778" ht="18.75" customHeight="1">
      <c r="I1778" s="22"/>
    </row>
    <row r="1779" ht="18.75" customHeight="1">
      <c r="I1779" s="22"/>
    </row>
    <row r="1780" ht="18.75" customHeight="1">
      <c r="I1780" s="22"/>
    </row>
    <row r="1781" ht="18.75" customHeight="1">
      <c r="I1781" s="22"/>
    </row>
    <row r="1782" ht="18.75" customHeight="1">
      <c r="I1782" s="22"/>
    </row>
    <row r="1783" ht="18.75" customHeight="1">
      <c r="I1783" s="22"/>
    </row>
    <row r="1784" ht="18.75" customHeight="1">
      <c r="I1784" s="22"/>
    </row>
    <row r="1785" ht="18.75" customHeight="1">
      <c r="I1785" s="22"/>
    </row>
    <row r="1786" ht="18.75" customHeight="1">
      <c r="I1786" s="22"/>
    </row>
    <row r="1787" ht="18.75" customHeight="1">
      <c r="I1787" s="22"/>
    </row>
    <row r="1788" ht="18.75" customHeight="1">
      <c r="I1788" s="22"/>
    </row>
    <row r="1789" ht="18.75" customHeight="1">
      <c r="I1789" s="22"/>
    </row>
    <row r="1790" ht="18.75" customHeight="1">
      <c r="I1790" s="22"/>
    </row>
    <row r="1791" ht="18.75" customHeight="1">
      <c r="I1791" s="22"/>
    </row>
    <row r="1792" ht="18.75" customHeight="1">
      <c r="I1792" s="22"/>
    </row>
    <row r="1793" ht="18.75" customHeight="1">
      <c r="I1793" s="22"/>
    </row>
    <row r="1794" ht="18.75" customHeight="1">
      <c r="I1794" s="22"/>
    </row>
    <row r="1795" ht="18.75" customHeight="1">
      <c r="I1795" s="22"/>
    </row>
    <row r="1796" ht="18.75" customHeight="1">
      <c r="I1796" s="22"/>
    </row>
    <row r="1797" ht="18.75" customHeight="1">
      <c r="I1797" s="22"/>
    </row>
    <row r="1798" ht="18.75" customHeight="1">
      <c r="I1798" s="22"/>
    </row>
    <row r="1799" ht="18.75" customHeight="1">
      <c r="I1799" s="22"/>
    </row>
    <row r="1800" ht="18.75" customHeight="1">
      <c r="I1800" s="22"/>
    </row>
    <row r="1801" ht="18.75" customHeight="1">
      <c r="I1801" s="22"/>
    </row>
    <row r="1802" ht="18.75" customHeight="1">
      <c r="I1802" s="22"/>
    </row>
    <row r="1803" ht="18.75" customHeight="1">
      <c r="I1803" s="22"/>
    </row>
    <row r="1804" ht="18.75" customHeight="1">
      <c r="I1804" s="22"/>
    </row>
    <row r="1805" ht="18.75" customHeight="1">
      <c r="I1805" s="22"/>
    </row>
    <row r="1806" ht="18.75" customHeight="1">
      <c r="I1806" s="22"/>
    </row>
    <row r="1807" ht="18.75" customHeight="1">
      <c r="I1807" s="22"/>
    </row>
    <row r="1808" ht="18.75" customHeight="1">
      <c r="I1808" s="22"/>
    </row>
    <row r="1809" ht="18.75" customHeight="1">
      <c r="I1809" s="22"/>
    </row>
    <row r="1810" ht="18.75" customHeight="1">
      <c r="I1810" s="22"/>
    </row>
    <row r="1811" ht="18.75" customHeight="1">
      <c r="I1811" s="22"/>
    </row>
    <row r="1812" ht="18.75" customHeight="1">
      <c r="I1812" s="22"/>
    </row>
    <row r="1813" ht="18.75" customHeight="1">
      <c r="I1813" s="22"/>
    </row>
    <row r="1814" ht="18.75" customHeight="1">
      <c r="I1814" s="22"/>
    </row>
    <row r="1815" ht="18.75" customHeight="1">
      <c r="I1815" s="22"/>
    </row>
    <row r="1816" ht="18.75" customHeight="1">
      <c r="I1816" s="22"/>
    </row>
    <row r="1817" ht="18.75" customHeight="1">
      <c r="I1817" s="22"/>
    </row>
    <row r="1818" ht="18.75" customHeight="1">
      <c r="I1818" s="22"/>
    </row>
    <row r="1819" ht="18.75" customHeight="1">
      <c r="I1819" s="22"/>
    </row>
    <row r="1820" ht="18.75" customHeight="1">
      <c r="I1820" s="22"/>
    </row>
    <row r="1821" ht="18.75" customHeight="1">
      <c r="I1821" s="22"/>
    </row>
    <row r="1822" ht="18.75" customHeight="1">
      <c r="I1822" s="22"/>
    </row>
    <row r="1823" ht="18.75" customHeight="1">
      <c r="I1823" s="22"/>
    </row>
    <row r="1824" ht="18.75" customHeight="1">
      <c r="I1824" s="22"/>
    </row>
    <row r="1825" ht="18.75" customHeight="1">
      <c r="I1825" s="22"/>
    </row>
    <row r="1826" ht="18.75" customHeight="1">
      <c r="I1826" s="22"/>
    </row>
    <row r="1827" ht="18.75" customHeight="1">
      <c r="I1827" s="22"/>
    </row>
    <row r="1828" ht="18.75" customHeight="1">
      <c r="I1828" s="22"/>
    </row>
    <row r="1829" ht="18.75" customHeight="1">
      <c r="I1829" s="22"/>
    </row>
    <row r="1830" ht="18.75" customHeight="1">
      <c r="I1830" s="22"/>
    </row>
    <row r="1831" ht="18.75" customHeight="1">
      <c r="I1831" s="22"/>
    </row>
    <row r="1832" ht="18.75" customHeight="1">
      <c r="I1832" s="22"/>
    </row>
    <row r="1833" ht="18.75" customHeight="1">
      <c r="I1833" s="22"/>
    </row>
    <row r="1834" ht="18.75" customHeight="1">
      <c r="I1834" s="22"/>
    </row>
    <row r="1835" ht="18.75" customHeight="1">
      <c r="I1835" s="22"/>
    </row>
    <row r="1836" ht="18.75" customHeight="1">
      <c r="I1836" s="22"/>
    </row>
    <row r="1837" ht="18.75" customHeight="1">
      <c r="I1837" s="22"/>
    </row>
    <row r="1838" ht="18.75" customHeight="1">
      <c r="I1838" s="22"/>
    </row>
    <row r="1839" ht="18.75" customHeight="1">
      <c r="I1839" s="22"/>
    </row>
    <row r="1840" ht="18.75" customHeight="1">
      <c r="I1840" s="22"/>
    </row>
    <row r="1841" ht="18.75" customHeight="1">
      <c r="I1841" s="22"/>
    </row>
    <row r="1842" ht="18.75" customHeight="1">
      <c r="I1842" s="22"/>
    </row>
    <row r="1843" ht="18.75" customHeight="1">
      <c r="I1843" s="22"/>
    </row>
    <row r="1844" ht="18.75" customHeight="1">
      <c r="I1844" s="22"/>
    </row>
    <row r="1845" ht="18.75" customHeight="1">
      <c r="I1845" s="22"/>
    </row>
    <row r="1846" ht="18.75" customHeight="1">
      <c r="I1846" s="22"/>
    </row>
    <row r="1847" ht="18.75" customHeight="1">
      <c r="I1847" s="22"/>
    </row>
    <row r="1848" ht="18.75" customHeight="1">
      <c r="I1848" s="22"/>
    </row>
    <row r="1849" ht="18.75" customHeight="1">
      <c r="I1849" s="22"/>
    </row>
    <row r="1850" ht="18.75" customHeight="1">
      <c r="I1850" s="22"/>
    </row>
    <row r="1851" ht="18.75" customHeight="1">
      <c r="I1851" s="22"/>
    </row>
    <row r="1852" ht="18.75" customHeight="1">
      <c r="I1852" s="22"/>
    </row>
    <row r="1853" ht="18.75" customHeight="1">
      <c r="I1853" s="22"/>
    </row>
    <row r="1854" ht="18.75" customHeight="1">
      <c r="I1854" s="22"/>
    </row>
    <row r="1855" ht="18.75" customHeight="1">
      <c r="I1855" s="22"/>
    </row>
    <row r="1856" ht="18.75" customHeight="1">
      <c r="I1856" s="22"/>
    </row>
    <row r="1857" ht="18.75" customHeight="1">
      <c r="I1857" s="22"/>
    </row>
    <row r="1858" ht="18.75" customHeight="1">
      <c r="I1858" s="22"/>
    </row>
    <row r="1859" ht="18.75" customHeight="1">
      <c r="I1859" s="22"/>
    </row>
    <row r="1860" ht="18.75" customHeight="1">
      <c r="I1860" s="22"/>
    </row>
    <row r="1861" ht="18.75" customHeight="1">
      <c r="I1861" s="22"/>
    </row>
    <row r="1862" ht="18.75" customHeight="1">
      <c r="I1862" s="22"/>
    </row>
    <row r="1863" ht="18.75" customHeight="1">
      <c r="I1863" s="22"/>
    </row>
    <row r="1864" ht="18.75" customHeight="1">
      <c r="I1864" s="22"/>
    </row>
    <row r="1865" ht="18.75" customHeight="1">
      <c r="I1865" s="22"/>
    </row>
    <row r="1866" ht="18.75" customHeight="1">
      <c r="I1866" s="22"/>
    </row>
    <row r="1867" ht="18.75" customHeight="1">
      <c r="I1867" s="22"/>
    </row>
    <row r="1868" ht="18.75" customHeight="1">
      <c r="I1868" s="22"/>
    </row>
    <row r="1869" ht="18.75" customHeight="1">
      <c r="I1869" s="22"/>
    </row>
    <row r="1870" ht="18.75" customHeight="1">
      <c r="I1870" s="22"/>
    </row>
    <row r="1871" ht="18.75" customHeight="1">
      <c r="I1871" s="22"/>
    </row>
    <row r="1872" ht="18.75" customHeight="1">
      <c r="I1872" s="22"/>
    </row>
    <row r="1873" ht="18.75" customHeight="1">
      <c r="I1873" s="22"/>
    </row>
    <row r="1874" ht="18.75" customHeight="1">
      <c r="I1874" s="22"/>
    </row>
    <row r="1875" ht="18.75" customHeight="1">
      <c r="I1875" s="22"/>
    </row>
    <row r="1876" ht="18.75" customHeight="1">
      <c r="I1876" s="22"/>
    </row>
    <row r="1877" ht="18.75" customHeight="1">
      <c r="I1877" s="22"/>
    </row>
    <row r="1878" ht="18.75" customHeight="1">
      <c r="I1878" s="22"/>
    </row>
    <row r="1879" ht="18.75" customHeight="1">
      <c r="I1879" s="22"/>
    </row>
    <row r="1880" ht="18.75" customHeight="1">
      <c r="I1880" s="22"/>
    </row>
    <row r="1881" ht="18.75" customHeight="1">
      <c r="I1881" s="22"/>
    </row>
    <row r="1882" ht="18.75" customHeight="1">
      <c r="I1882" s="22"/>
    </row>
    <row r="1883" ht="18.75" customHeight="1">
      <c r="I1883" s="22"/>
    </row>
    <row r="1884" ht="18.75" customHeight="1">
      <c r="I1884" s="22"/>
    </row>
    <row r="1885" ht="18.75" customHeight="1">
      <c r="I1885" s="22"/>
    </row>
    <row r="1886" ht="18.75" customHeight="1">
      <c r="I1886" s="22"/>
    </row>
    <row r="1887" ht="18.75" customHeight="1">
      <c r="I1887" s="22"/>
    </row>
    <row r="1888" ht="18.75" customHeight="1">
      <c r="I1888" s="22"/>
    </row>
    <row r="1889" ht="18.75" customHeight="1">
      <c r="I1889" s="22"/>
    </row>
    <row r="1890" ht="18.75" customHeight="1">
      <c r="I1890" s="22"/>
    </row>
    <row r="1891" ht="18.75" customHeight="1">
      <c r="I1891" s="22"/>
    </row>
    <row r="1892" ht="18.75" customHeight="1">
      <c r="I1892" s="22"/>
    </row>
    <row r="1893" ht="18.75" customHeight="1">
      <c r="I1893" s="22"/>
    </row>
    <row r="1894" ht="18.75" customHeight="1">
      <c r="I1894" s="22"/>
    </row>
    <row r="1895" ht="18.75" customHeight="1">
      <c r="I1895" s="22"/>
    </row>
    <row r="1896" ht="18.75" customHeight="1">
      <c r="I1896" s="22"/>
    </row>
    <row r="1897" ht="18.75" customHeight="1">
      <c r="I1897" s="22"/>
    </row>
    <row r="1898" ht="18.75" customHeight="1">
      <c r="I1898" s="22"/>
    </row>
    <row r="1899" ht="18.75" customHeight="1">
      <c r="I1899" s="22"/>
    </row>
    <row r="1900" ht="18.75" customHeight="1">
      <c r="I1900" s="22"/>
    </row>
    <row r="1901" ht="18.75" customHeight="1">
      <c r="I1901" s="22"/>
    </row>
    <row r="1902" ht="18.75" customHeight="1">
      <c r="I1902" s="22"/>
    </row>
    <row r="1903" ht="18.75" customHeight="1">
      <c r="I1903" s="22"/>
    </row>
    <row r="1904" ht="18.75" customHeight="1">
      <c r="I1904" s="22"/>
    </row>
    <row r="1905" ht="18.75" customHeight="1">
      <c r="I1905" s="22"/>
    </row>
    <row r="1906" ht="18.75" customHeight="1">
      <c r="I1906" s="22"/>
    </row>
    <row r="1907" ht="18.75" customHeight="1">
      <c r="I1907" s="22"/>
    </row>
    <row r="1908" ht="18.75" customHeight="1">
      <c r="I1908" s="22"/>
    </row>
    <row r="1909" ht="18.75" customHeight="1">
      <c r="I1909" s="22"/>
    </row>
    <row r="1910" ht="18.75" customHeight="1">
      <c r="I1910" s="22"/>
    </row>
    <row r="1911" ht="18.75" customHeight="1">
      <c r="I1911" s="22"/>
    </row>
    <row r="1912" ht="18.75" customHeight="1">
      <c r="I1912" s="22"/>
    </row>
    <row r="1913" ht="18.75" customHeight="1">
      <c r="I1913" s="22"/>
    </row>
    <row r="1914" ht="18.75" customHeight="1">
      <c r="I1914" s="22"/>
    </row>
    <row r="1915" ht="18.75" customHeight="1">
      <c r="I1915" s="22"/>
    </row>
    <row r="1916" ht="18.75" customHeight="1">
      <c r="I1916" s="22"/>
    </row>
    <row r="1917" ht="18.75" customHeight="1">
      <c r="I1917" s="22"/>
    </row>
    <row r="1918" ht="18.75" customHeight="1">
      <c r="I1918" s="22"/>
    </row>
    <row r="1919" ht="18.75" customHeight="1">
      <c r="I1919" s="22"/>
    </row>
    <row r="1920" ht="18.75" customHeight="1">
      <c r="I1920" s="22"/>
    </row>
    <row r="1921" ht="18.75" customHeight="1">
      <c r="I1921" s="22"/>
    </row>
    <row r="1922" ht="18.75" customHeight="1">
      <c r="I1922" s="22"/>
    </row>
    <row r="1923" ht="18.75" customHeight="1">
      <c r="I1923" s="22"/>
    </row>
    <row r="1924" ht="18.75" customHeight="1">
      <c r="I1924" s="22"/>
    </row>
    <row r="1925" ht="18.75" customHeight="1">
      <c r="I1925" s="22"/>
    </row>
    <row r="1926" ht="18.75" customHeight="1">
      <c r="I1926" s="22"/>
    </row>
    <row r="1927" ht="18.75" customHeight="1">
      <c r="I1927" s="22"/>
    </row>
    <row r="1928" ht="18.75" customHeight="1">
      <c r="I1928" s="22"/>
    </row>
    <row r="1929" ht="18.75" customHeight="1">
      <c r="I1929" s="22"/>
    </row>
    <row r="1930" ht="18.75" customHeight="1">
      <c r="I1930" s="22"/>
    </row>
    <row r="1931" ht="18.75" customHeight="1">
      <c r="I1931" s="22"/>
    </row>
    <row r="1932" ht="18.75" customHeight="1">
      <c r="I1932" s="22"/>
    </row>
    <row r="1933" ht="18.75" customHeight="1">
      <c r="I1933" s="22"/>
    </row>
    <row r="1934" ht="18.75" customHeight="1">
      <c r="I1934" s="22"/>
    </row>
    <row r="1935" ht="18.75" customHeight="1">
      <c r="I1935" s="22"/>
    </row>
    <row r="1936" ht="18.75" customHeight="1">
      <c r="I1936" s="22"/>
    </row>
    <row r="1937" ht="18.75" customHeight="1">
      <c r="I1937" s="22"/>
    </row>
    <row r="1938" ht="18.75" customHeight="1">
      <c r="I1938" s="22"/>
    </row>
    <row r="1939" ht="18.75" customHeight="1">
      <c r="I1939" s="22"/>
    </row>
    <row r="1940" ht="18.75" customHeight="1">
      <c r="I1940" s="22"/>
    </row>
    <row r="1941" ht="18.75" customHeight="1">
      <c r="I1941" s="22"/>
    </row>
    <row r="1942" ht="18.75" customHeight="1">
      <c r="I1942" s="22"/>
    </row>
    <row r="1943" ht="18.75" customHeight="1">
      <c r="I1943" s="22"/>
    </row>
    <row r="1944" ht="18.75" customHeight="1">
      <c r="I1944" s="22"/>
    </row>
    <row r="1945" ht="18.75" customHeight="1">
      <c r="I1945" s="22"/>
    </row>
    <row r="1946" ht="18.75" customHeight="1">
      <c r="I1946" s="22"/>
    </row>
    <row r="1947" ht="18.75" customHeight="1">
      <c r="I1947" s="22"/>
    </row>
    <row r="1948" ht="18.75" customHeight="1">
      <c r="I1948" s="22"/>
    </row>
    <row r="1949" ht="18.75" customHeight="1">
      <c r="I1949" s="22"/>
    </row>
    <row r="1950" ht="18.75" customHeight="1">
      <c r="I1950" s="22"/>
    </row>
    <row r="1951" ht="18.75" customHeight="1">
      <c r="I1951" s="22"/>
    </row>
    <row r="1952" ht="18.75" customHeight="1">
      <c r="I1952" s="22"/>
    </row>
    <row r="1953" ht="18.75" customHeight="1">
      <c r="I1953" s="22"/>
    </row>
    <row r="1954" ht="18.75" customHeight="1">
      <c r="I1954" s="22"/>
    </row>
    <row r="1955" ht="18.75" customHeight="1">
      <c r="I1955" s="22"/>
    </row>
    <row r="1956" ht="18.75" customHeight="1">
      <c r="I1956" s="22"/>
    </row>
    <row r="1957" ht="18.75" customHeight="1">
      <c r="I1957" s="22"/>
    </row>
    <row r="1958" ht="18.75" customHeight="1">
      <c r="I1958" s="22"/>
    </row>
    <row r="1959" ht="18.75" customHeight="1">
      <c r="I1959" s="22"/>
    </row>
    <row r="1960" ht="18.75" customHeight="1">
      <c r="I1960" s="22"/>
    </row>
    <row r="1961" ht="18.75" customHeight="1">
      <c r="I1961" s="22"/>
    </row>
    <row r="1962" ht="18.75" customHeight="1">
      <c r="I1962" s="22"/>
    </row>
    <row r="1963" ht="18.75" customHeight="1">
      <c r="I1963" s="22"/>
    </row>
    <row r="1964" ht="18.75" customHeight="1">
      <c r="I1964" s="22"/>
    </row>
    <row r="1965" ht="18.75" customHeight="1">
      <c r="I1965" s="22"/>
    </row>
    <row r="1966" ht="18.75" customHeight="1">
      <c r="I1966" s="22"/>
    </row>
    <row r="1967" ht="18.75" customHeight="1">
      <c r="I1967" s="22"/>
    </row>
    <row r="1968" ht="18.75" customHeight="1">
      <c r="I1968" s="22"/>
    </row>
    <row r="1969" ht="18.75" customHeight="1">
      <c r="I1969" s="22"/>
    </row>
    <row r="1970" ht="18.75" customHeight="1">
      <c r="I1970" s="22"/>
    </row>
    <row r="1971" ht="18.75" customHeight="1">
      <c r="I1971" s="22"/>
    </row>
    <row r="1972" ht="18.75" customHeight="1">
      <c r="I1972" s="22"/>
    </row>
    <row r="1973" ht="18.75" customHeight="1">
      <c r="I1973" s="22"/>
    </row>
    <row r="1974" ht="18.75" customHeight="1">
      <c r="I1974" s="22"/>
    </row>
    <row r="1975" ht="18.75" customHeight="1">
      <c r="I1975" s="22"/>
    </row>
    <row r="1976" ht="18.75" customHeight="1">
      <c r="I1976" s="22"/>
    </row>
    <row r="1977" ht="18.75" customHeight="1">
      <c r="I1977" s="22"/>
    </row>
    <row r="1978" ht="18.75" customHeight="1">
      <c r="I1978" s="22"/>
    </row>
    <row r="1979" ht="18.75" customHeight="1">
      <c r="I1979" s="22"/>
    </row>
    <row r="1980" ht="18.75" customHeight="1">
      <c r="I1980" s="22"/>
    </row>
    <row r="1981" ht="18.75" customHeight="1">
      <c r="I1981" s="22"/>
    </row>
    <row r="1982" ht="18.75" customHeight="1">
      <c r="I1982" s="22"/>
    </row>
    <row r="1983" ht="18.75" customHeight="1">
      <c r="I1983" s="22"/>
    </row>
    <row r="1984" ht="18.75" customHeight="1">
      <c r="I1984" s="22"/>
    </row>
    <row r="1985" ht="18.75" customHeight="1">
      <c r="I1985" s="22"/>
    </row>
    <row r="1986" ht="18.75" customHeight="1">
      <c r="I1986" s="22"/>
    </row>
    <row r="1987" ht="18.75" customHeight="1">
      <c r="I1987" s="22"/>
    </row>
    <row r="1988" ht="18.75" customHeight="1">
      <c r="I1988" s="22"/>
    </row>
    <row r="1989" ht="18.75" customHeight="1">
      <c r="I1989" s="22"/>
    </row>
    <row r="1990" ht="18.75" customHeight="1">
      <c r="I1990" s="22"/>
    </row>
    <row r="1991" ht="18.75" customHeight="1">
      <c r="I1991" s="22"/>
    </row>
    <row r="1992" ht="18.75" customHeight="1">
      <c r="I1992" s="22"/>
    </row>
    <row r="1993" ht="18.75" customHeight="1">
      <c r="I1993" s="22"/>
    </row>
    <row r="1994" ht="18.75" customHeight="1">
      <c r="I1994" s="22"/>
    </row>
    <row r="1995" ht="18.75" customHeight="1">
      <c r="I1995" s="22"/>
    </row>
    <row r="1996" ht="18.75" customHeight="1">
      <c r="I1996" s="22"/>
    </row>
    <row r="1997" ht="18.75" customHeight="1">
      <c r="I1997" s="22"/>
    </row>
    <row r="1998" ht="18.75" customHeight="1">
      <c r="I1998" s="22"/>
    </row>
    <row r="1999" ht="18.75" customHeight="1">
      <c r="I1999" s="22"/>
    </row>
    <row r="2000" ht="18.75" customHeight="1">
      <c r="I2000" s="22"/>
    </row>
    <row r="2001" ht="18.75" customHeight="1">
      <c r="I2001" s="22"/>
    </row>
    <row r="2002" ht="18.75" customHeight="1">
      <c r="I2002" s="22"/>
    </row>
    <row r="2003" ht="18.75" customHeight="1">
      <c r="I2003" s="22"/>
    </row>
    <row r="2004" ht="18.75" customHeight="1">
      <c r="I2004" s="22"/>
    </row>
    <row r="2005" ht="18.75" customHeight="1">
      <c r="I2005" s="22"/>
    </row>
    <row r="2006" ht="18.75" customHeight="1">
      <c r="I2006" s="22"/>
    </row>
    <row r="2007" ht="18.75" customHeight="1">
      <c r="I2007" s="22"/>
    </row>
    <row r="2008" ht="18.75" customHeight="1">
      <c r="I2008" s="22"/>
    </row>
    <row r="2009" ht="18.75" customHeight="1">
      <c r="I2009" s="22"/>
    </row>
    <row r="2010" ht="18.75" customHeight="1">
      <c r="I2010" s="22"/>
    </row>
    <row r="2011" ht="18.75" customHeight="1">
      <c r="I2011" s="22"/>
    </row>
    <row r="2012" ht="18.75" customHeight="1">
      <c r="I2012" s="22"/>
    </row>
    <row r="2013" ht="18.75" customHeight="1">
      <c r="I2013" s="22"/>
    </row>
    <row r="2014" ht="18.75" customHeight="1">
      <c r="I2014" s="22"/>
    </row>
    <row r="2015" ht="18.75" customHeight="1">
      <c r="I2015" s="22"/>
    </row>
    <row r="2016" ht="18.75" customHeight="1">
      <c r="I2016" s="22"/>
    </row>
    <row r="2017" ht="18.75" customHeight="1">
      <c r="I2017" s="22"/>
    </row>
    <row r="2018" ht="18.75" customHeight="1">
      <c r="I2018" s="22"/>
    </row>
    <row r="2019" ht="18.75" customHeight="1">
      <c r="I2019" s="22"/>
    </row>
    <row r="2020" ht="18.75" customHeight="1">
      <c r="I2020" s="22"/>
    </row>
    <row r="2021" ht="18.75" customHeight="1">
      <c r="I2021" s="22"/>
    </row>
    <row r="2022" ht="18.75" customHeight="1">
      <c r="I2022" s="22"/>
    </row>
    <row r="2023" ht="18.75" customHeight="1">
      <c r="I2023" s="22"/>
    </row>
    <row r="2024" ht="18.75" customHeight="1">
      <c r="I2024" s="22"/>
    </row>
    <row r="2025" ht="18.75" customHeight="1">
      <c r="I2025" s="22"/>
    </row>
    <row r="2026" ht="18.75" customHeight="1">
      <c r="I2026" s="22"/>
    </row>
    <row r="2027" ht="18.75" customHeight="1">
      <c r="I2027" s="22"/>
    </row>
    <row r="2028" ht="18.75" customHeight="1">
      <c r="I2028" s="22"/>
    </row>
    <row r="2029" ht="18.75" customHeight="1">
      <c r="I2029" s="22"/>
    </row>
    <row r="2030" ht="18.75" customHeight="1">
      <c r="I2030" s="22"/>
    </row>
    <row r="2031" ht="18.75" customHeight="1">
      <c r="I2031" s="22"/>
    </row>
    <row r="2032" ht="18.75" customHeight="1">
      <c r="I2032" s="22"/>
    </row>
    <row r="2033" ht="18.75" customHeight="1">
      <c r="I2033" s="22"/>
    </row>
    <row r="2034" ht="18.75" customHeight="1">
      <c r="I2034" s="22"/>
    </row>
    <row r="2035" ht="18.75" customHeight="1">
      <c r="I2035" s="22"/>
    </row>
    <row r="2036" ht="18.75" customHeight="1">
      <c r="I2036" s="22"/>
    </row>
    <row r="2037" ht="18.75" customHeight="1">
      <c r="I2037" s="22"/>
    </row>
    <row r="2038" ht="18.75" customHeight="1">
      <c r="I2038" s="22"/>
    </row>
    <row r="2039" ht="18.75" customHeight="1">
      <c r="I2039" s="22"/>
    </row>
    <row r="2040" ht="18.75" customHeight="1">
      <c r="I2040" s="22"/>
    </row>
    <row r="2041" ht="18.75" customHeight="1">
      <c r="I2041" s="22"/>
    </row>
    <row r="2042" ht="18.75" customHeight="1">
      <c r="I2042" s="22"/>
    </row>
    <row r="2043" ht="18.75" customHeight="1">
      <c r="I2043" s="22"/>
    </row>
    <row r="2044" ht="18.75" customHeight="1">
      <c r="I2044" s="22"/>
    </row>
    <row r="2045" ht="18.75" customHeight="1">
      <c r="I2045" s="22"/>
    </row>
    <row r="2046" ht="18.75" customHeight="1">
      <c r="I2046" s="22"/>
    </row>
    <row r="2047" ht="18.75" customHeight="1">
      <c r="I2047" s="22"/>
    </row>
    <row r="2048" ht="18.75" customHeight="1">
      <c r="I2048" s="22"/>
    </row>
    <row r="2049" ht="18.75" customHeight="1">
      <c r="I2049" s="22"/>
    </row>
    <row r="2050" ht="18.75" customHeight="1">
      <c r="I2050" s="22"/>
    </row>
    <row r="2051" ht="18.75" customHeight="1">
      <c r="I2051" s="22"/>
    </row>
    <row r="2052" ht="18.75" customHeight="1">
      <c r="I2052" s="22"/>
    </row>
    <row r="2053" ht="18.75" customHeight="1">
      <c r="I2053" s="22"/>
    </row>
    <row r="2054" ht="18.75" customHeight="1">
      <c r="I2054" s="22"/>
    </row>
    <row r="2055" ht="18.75" customHeight="1">
      <c r="I2055" s="22"/>
    </row>
    <row r="2056" ht="18.75" customHeight="1">
      <c r="I2056" s="22"/>
    </row>
    <row r="2057" ht="18.75" customHeight="1">
      <c r="I2057" s="22"/>
    </row>
    <row r="2058" ht="18.75" customHeight="1">
      <c r="I2058" s="22"/>
    </row>
    <row r="2059" ht="18.75" customHeight="1">
      <c r="I2059" s="22"/>
    </row>
    <row r="2060" ht="18.75" customHeight="1">
      <c r="I2060" s="22"/>
    </row>
    <row r="2061" ht="18.75" customHeight="1">
      <c r="I2061" s="22"/>
    </row>
    <row r="2062" ht="18.75" customHeight="1">
      <c r="I2062" s="22"/>
    </row>
    <row r="2063" ht="18.75" customHeight="1">
      <c r="I2063" s="22"/>
    </row>
    <row r="2064" ht="18.75" customHeight="1">
      <c r="I2064" s="22"/>
    </row>
    <row r="2065" ht="18.75" customHeight="1">
      <c r="I2065" s="22"/>
    </row>
    <row r="2066" ht="18.75" customHeight="1">
      <c r="I2066" s="22"/>
    </row>
    <row r="2067" ht="18.75" customHeight="1">
      <c r="I2067" s="22"/>
    </row>
    <row r="2068" ht="18.75" customHeight="1">
      <c r="I2068" s="22"/>
    </row>
    <row r="2069" ht="18.75" customHeight="1">
      <c r="I2069" s="22"/>
    </row>
    <row r="2070" ht="18.75" customHeight="1">
      <c r="I2070" s="22"/>
    </row>
    <row r="2071" ht="18.75" customHeight="1">
      <c r="I2071" s="22"/>
    </row>
    <row r="2072" ht="18.75" customHeight="1">
      <c r="I2072" s="22"/>
    </row>
    <row r="2073" ht="18.75" customHeight="1">
      <c r="I2073" s="22"/>
    </row>
    <row r="2074" ht="18.75" customHeight="1">
      <c r="I2074" s="22"/>
    </row>
    <row r="2075" ht="18.75" customHeight="1">
      <c r="I2075" s="22"/>
    </row>
    <row r="2076" ht="18.75" customHeight="1">
      <c r="I2076" s="22"/>
    </row>
    <row r="2077" ht="18.75" customHeight="1">
      <c r="I2077" s="22"/>
    </row>
    <row r="2078" ht="18.75" customHeight="1">
      <c r="I2078" s="22"/>
    </row>
    <row r="2079" ht="18.75" customHeight="1">
      <c r="I2079" s="22"/>
    </row>
    <row r="2080" ht="18.75" customHeight="1">
      <c r="I2080" s="22"/>
    </row>
    <row r="2081" ht="18.75" customHeight="1">
      <c r="I2081" s="22"/>
    </row>
    <row r="2082" ht="18.75" customHeight="1">
      <c r="I2082" s="22"/>
    </row>
    <row r="2083" ht="18.75" customHeight="1">
      <c r="I2083" s="22"/>
    </row>
    <row r="2084" ht="18.75" customHeight="1">
      <c r="I2084" s="22"/>
    </row>
    <row r="2085" ht="18.75" customHeight="1">
      <c r="I2085" s="22"/>
    </row>
    <row r="2086" ht="18.75" customHeight="1">
      <c r="I2086" s="22"/>
    </row>
    <row r="2087" ht="18.75" customHeight="1">
      <c r="I2087" s="22"/>
    </row>
    <row r="2088" ht="18.75" customHeight="1">
      <c r="I2088" s="22"/>
    </row>
    <row r="2089" ht="18.75" customHeight="1">
      <c r="I2089" s="22"/>
    </row>
    <row r="2090" ht="18.75" customHeight="1">
      <c r="I2090" s="22"/>
    </row>
    <row r="2091" ht="18.75" customHeight="1">
      <c r="I2091" s="22"/>
    </row>
    <row r="2092" ht="18.75" customHeight="1">
      <c r="I2092" s="22"/>
    </row>
    <row r="2093" ht="18.75" customHeight="1">
      <c r="I2093" s="22"/>
    </row>
    <row r="2094" ht="18.75" customHeight="1">
      <c r="I2094" s="22"/>
    </row>
    <row r="2095" ht="18.75" customHeight="1">
      <c r="I2095" s="22"/>
    </row>
    <row r="2096" ht="18.75" customHeight="1">
      <c r="I2096" s="22"/>
    </row>
    <row r="2097" ht="18.75" customHeight="1">
      <c r="I2097" s="22"/>
    </row>
    <row r="2098" ht="18.75" customHeight="1">
      <c r="I2098" s="22"/>
    </row>
    <row r="2099" ht="18.75" customHeight="1">
      <c r="I2099" s="22"/>
    </row>
    <row r="2100" ht="18.75" customHeight="1">
      <c r="I2100" s="22"/>
    </row>
    <row r="2101" ht="18.75" customHeight="1">
      <c r="I2101" s="22"/>
    </row>
    <row r="2102" ht="18.75" customHeight="1">
      <c r="I2102" s="22"/>
    </row>
    <row r="2103" ht="18.75" customHeight="1">
      <c r="I2103" s="22"/>
    </row>
    <row r="2104" ht="18.75" customHeight="1">
      <c r="I2104" s="22"/>
    </row>
    <row r="2105" ht="18.75" customHeight="1">
      <c r="I2105" s="22"/>
    </row>
    <row r="2106" ht="18.75" customHeight="1">
      <c r="I2106" s="22"/>
    </row>
    <row r="2107" ht="18.75" customHeight="1">
      <c r="I2107" s="22"/>
    </row>
    <row r="2108" ht="18.75" customHeight="1">
      <c r="I2108" s="22"/>
    </row>
    <row r="2109" ht="18.75" customHeight="1">
      <c r="I2109" s="22"/>
    </row>
    <row r="2110" ht="18.75" customHeight="1">
      <c r="I2110" s="22"/>
    </row>
    <row r="2111" ht="18.75" customHeight="1">
      <c r="I2111" s="22"/>
    </row>
    <row r="2112" ht="18.75" customHeight="1">
      <c r="I2112" s="22"/>
    </row>
    <row r="2113" ht="18.75" customHeight="1">
      <c r="I2113" s="22"/>
    </row>
    <row r="2114" ht="18.75" customHeight="1">
      <c r="I2114" s="22"/>
    </row>
    <row r="2115" ht="18.75" customHeight="1">
      <c r="I2115" s="22"/>
    </row>
    <row r="2116" ht="18.75" customHeight="1">
      <c r="I2116" s="22"/>
    </row>
    <row r="2117" ht="18.75" customHeight="1">
      <c r="I2117" s="22"/>
    </row>
    <row r="2118" ht="18.75" customHeight="1">
      <c r="I2118" s="22"/>
    </row>
    <row r="2119" ht="18.75" customHeight="1">
      <c r="I2119" s="22"/>
    </row>
    <row r="2120" ht="18.75" customHeight="1">
      <c r="I2120" s="22"/>
    </row>
    <row r="2121" ht="18.75" customHeight="1">
      <c r="I2121" s="22"/>
    </row>
    <row r="2122" ht="18.75" customHeight="1">
      <c r="I2122" s="22"/>
    </row>
    <row r="2123" ht="18.75" customHeight="1">
      <c r="I2123" s="22"/>
    </row>
    <row r="2124" ht="18.75" customHeight="1">
      <c r="I2124" s="22"/>
    </row>
    <row r="2125" ht="18.75" customHeight="1">
      <c r="I2125" s="22"/>
    </row>
    <row r="2126" ht="18.75" customHeight="1">
      <c r="I2126" s="22"/>
    </row>
    <row r="2127" ht="18.75" customHeight="1">
      <c r="I2127" s="22"/>
    </row>
    <row r="2128" ht="18.75" customHeight="1">
      <c r="I2128" s="22"/>
    </row>
    <row r="2129" ht="18.75" customHeight="1">
      <c r="I2129" s="22"/>
    </row>
    <row r="2130" ht="18.75" customHeight="1">
      <c r="I2130" s="22"/>
    </row>
    <row r="2131" ht="18.75" customHeight="1">
      <c r="I2131" s="22"/>
    </row>
    <row r="2132" ht="18.75" customHeight="1">
      <c r="I2132" s="22"/>
    </row>
    <row r="2133" ht="18.75" customHeight="1">
      <c r="I2133" s="22"/>
    </row>
    <row r="2134" ht="18.75" customHeight="1">
      <c r="I2134" s="22"/>
    </row>
    <row r="2135" ht="18.75" customHeight="1">
      <c r="I2135" s="22"/>
    </row>
    <row r="2136" ht="18.75" customHeight="1">
      <c r="I2136" s="22"/>
    </row>
    <row r="2137" ht="18.75" customHeight="1">
      <c r="I2137" s="22"/>
    </row>
    <row r="2138" ht="18.75" customHeight="1">
      <c r="I2138" s="22"/>
    </row>
    <row r="2139" ht="18.75" customHeight="1">
      <c r="I2139" s="22"/>
    </row>
    <row r="2140" ht="18.75" customHeight="1">
      <c r="I2140" s="22"/>
    </row>
    <row r="2141" ht="18.75" customHeight="1">
      <c r="I2141" s="22"/>
    </row>
    <row r="2142" ht="18.75" customHeight="1">
      <c r="I2142" s="22"/>
    </row>
    <row r="2143" ht="18.75" customHeight="1">
      <c r="I2143" s="22"/>
    </row>
    <row r="2144" ht="18.75" customHeight="1">
      <c r="I2144" s="22"/>
    </row>
    <row r="2145" ht="18.75" customHeight="1">
      <c r="I2145" s="22"/>
    </row>
    <row r="2146" ht="18.75" customHeight="1">
      <c r="I2146" s="22"/>
    </row>
    <row r="2147" ht="18.75" customHeight="1">
      <c r="I2147" s="22"/>
    </row>
    <row r="2148" ht="18.75" customHeight="1">
      <c r="I2148" s="22"/>
    </row>
    <row r="2149" ht="18.75" customHeight="1">
      <c r="I2149" s="22"/>
    </row>
    <row r="2150" ht="18.75" customHeight="1">
      <c r="I2150" s="22"/>
    </row>
    <row r="2151" ht="18.75" customHeight="1">
      <c r="I2151" s="22"/>
    </row>
    <row r="2152" ht="18.75" customHeight="1">
      <c r="I2152" s="22"/>
    </row>
    <row r="2153" ht="18.75" customHeight="1">
      <c r="I2153" s="22"/>
    </row>
    <row r="2154" ht="18.75" customHeight="1">
      <c r="I2154" s="22"/>
    </row>
    <row r="2155" ht="18.75" customHeight="1">
      <c r="I2155" s="22"/>
    </row>
    <row r="2156" ht="18.75" customHeight="1">
      <c r="I2156" s="22"/>
    </row>
    <row r="2157" ht="18.75" customHeight="1">
      <c r="I2157" s="22"/>
    </row>
    <row r="2158" ht="18.75" customHeight="1">
      <c r="I2158" s="22"/>
    </row>
    <row r="2159" ht="18.75" customHeight="1">
      <c r="I2159" s="22"/>
    </row>
    <row r="2160" ht="18.75" customHeight="1">
      <c r="I2160" s="22"/>
    </row>
    <row r="2161" ht="18.75" customHeight="1">
      <c r="I2161" s="22"/>
    </row>
    <row r="2162" ht="18.75" customHeight="1">
      <c r="I2162" s="22"/>
    </row>
    <row r="2163" ht="18.75" customHeight="1">
      <c r="I2163" s="22"/>
    </row>
    <row r="2164" ht="18.75" customHeight="1">
      <c r="I2164" s="22"/>
    </row>
    <row r="2165" ht="18.75" customHeight="1">
      <c r="I2165" s="22"/>
    </row>
    <row r="2166" ht="18.75" customHeight="1">
      <c r="I2166" s="22"/>
    </row>
    <row r="2167" ht="18.75" customHeight="1">
      <c r="I2167" s="22"/>
    </row>
    <row r="2168" ht="18.75" customHeight="1">
      <c r="I2168" s="22"/>
    </row>
    <row r="2169" ht="18.75" customHeight="1">
      <c r="I2169" s="22"/>
    </row>
    <row r="2170" ht="18.75" customHeight="1">
      <c r="I2170" s="22"/>
    </row>
    <row r="2171" ht="18.75" customHeight="1">
      <c r="I2171" s="22"/>
    </row>
    <row r="2172" ht="18.75" customHeight="1">
      <c r="I2172" s="22"/>
    </row>
    <row r="2173" ht="18.75" customHeight="1">
      <c r="I2173" s="22"/>
    </row>
    <row r="2174" ht="18.75" customHeight="1">
      <c r="I2174" s="22"/>
    </row>
    <row r="2175" ht="18.75" customHeight="1">
      <c r="I2175" s="22"/>
    </row>
    <row r="2176" ht="18.75" customHeight="1">
      <c r="I2176" s="22"/>
    </row>
    <row r="2177" ht="18.75" customHeight="1">
      <c r="I2177" s="22"/>
    </row>
    <row r="2178" ht="18.75" customHeight="1">
      <c r="I2178" s="22"/>
    </row>
    <row r="2179" ht="18.75" customHeight="1">
      <c r="I2179" s="22"/>
    </row>
    <row r="2180" ht="18.75" customHeight="1">
      <c r="I2180" s="22"/>
    </row>
    <row r="2181" ht="18.75" customHeight="1">
      <c r="I2181" s="22"/>
    </row>
    <row r="2182" ht="18.75" customHeight="1">
      <c r="I2182" s="22"/>
    </row>
    <row r="2183" ht="18.75" customHeight="1">
      <c r="I2183" s="22"/>
    </row>
    <row r="2184" ht="18.75" customHeight="1">
      <c r="I2184" s="22"/>
    </row>
    <row r="2185" ht="18.75" customHeight="1">
      <c r="I2185" s="22"/>
    </row>
    <row r="2186" ht="18.75" customHeight="1">
      <c r="I2186" s="22"/>
    </row>
    <row r="2187" ht="18.75" customHeight="1">
      <c r="I2187" s="22"/>
    </row>
    <row r="2188" ht="18.75" customHeight="1">
      <c r="I2188" s="22"/>
    </row>
    <row r="2189" ht="18.75" customHeight="1">
      <c r="I2189" s="22"/>
    </row>
    <row r="2190" ht="18.75" customHeight="1">
      <c r="I2190" s="22"/>
    </row>
    <row r="2191" ht="18.75" customHeight="1">
      <c r="I2191" s="22"/>
    </row>
    <row r="2192" ht="18.75" customHeight="1">
      <c r="I2192" s="22"/>
    </row>
    <row r="2193" ht="18.75" customHeight="1">
      <c r="I2193" s="22"/>
    </row>
    <row r="2194" ht="18.75" customHeight="1">
      <c r="I2194" s="22"/>
    </row>
    <row r="2195" ht="18.75" customHeight="1">
      <c r="I2195" s="22"/>
    </row>
    <row r="2196" ht="18.75" customHeight="1">
      <c r="I2196" s="22"/>
    </row>
    <row r="2197" ht="18.75" customHeight="1">
      <c r="I2197" s="22"/>
    </row>
    <row r="2198" ht="18.75" customHeight="1">
      <c r="I2198" s="22"/>
    </row>
    <row r="2199" ht="18.75" customHeight="1">
      <c r="I2199" s="22"/>
    </row>
    <row r="2200" ht="18.75" customHeight="1">
      <c r="I2200" s="22"/>
    </row>
    <row r="2201" ht="18.75" customHeight="1">
      <c r="I2201" s="22"/>
    </row>
    <row r="2202" ht="18.75" customHeight="1">
      <c r="I2202" s="22"/>
    </row>
    <row r="2203" ht="18.75" customHeight="1">
      <c r="I2203" s="22"/>
    </row>
    <row r="2204" ht="18.75" customHeight="1">
      <c r="I2204" s="22"/>
    </row>
    <row r="2205" ht="18.75" customHeight="1">
      <c r="I2205" s="22"/>
    </row>
    <row r="2206" ht="18.75" customHeight="1">
      <c r="I2206" s="22"/>
    </row>
    <row r="2207" ht="18.75" customHeight="1">
      <c r="I2207" s="22"/>
    </row>
    <row r="2208" ht="18.75" customHeight="1">
      <c r="I2208" s="22"/>
    </row>
    <row r="2209" ht="18.75" customHeight="1">
      <c r="I2209" s="22"/>
    </row>
    <row r="2210" ht="18.75" customHeight="1">
      <c r="I2210" s="22"/>
    </row>
    <row r="2211" ht="18.75" customHeight="1">
      <c r="I2211" s="22"/>
    </row>
    <row r="2212" ht="18.75" customHeight="1">
      <c r="I2212" s="22"/>
    </row>
    <row r="2213" ht="18.75" customHeight="1">
      <c r="I2213" s="22"/>
    </row>
    <row r="2214" ht="18.75" customHeight="1">
      <c r="I2214" s="22"/>
    </row>
    <row r="2215" ht="18.75" customHeight="1">
      <c r="I2215" s="22"/>
    </row>
    <row r="2216" ht="18.75" customHeight="1">
      <c r="I2216" s="22"/>
    </row>
    <row r="2217" ht="18.75" customHeight="1">
      <c r="I2217" s="22"/>
    </row>
    <row r="2218" ht="18.75" customHeight="1">
      <c r="I2218" s="22"/>
    </row>
    <row r="2219" ht="18.75" customHeight="1">
      <c r="I2219" s="22"/>
    </row>
    <row r="2220" ht="18.75" customHeight="1">
      <c r="I2220" s="22"/>
    </row>
    <row r="2221" ht="18.75" customHeight="1">
      <c r="I2221" s="22"/>
    </row>
    <row r="2222" ht="18.75" customHeight="1">
      <c r="I2222" s="22"/>
    </row>
    <row r="2223" ht="18.75" customHeight="1">
      <c r="I2223" s="22"/>
    </row>
    <row r="2224" ht="18.75" customHeight="1">
      <c r="I2224" s="22"/>
    </row>
    <row r="2225" ht="18.75" customHeight="1">
      <c r="I2225" s="22"/>
    </row>
    <row r="2226" ht="18.75" customHeight="1">
      <c r="I2226" s="22"/>
    </row>
    <row r="2227" ht="18.75" customHeight="1">
      <c r="I2227" s="22"/>
    </row>
    <row r="2228" ht="18.75" customHeight="1">
      <c r="I2228" s="22"/>
    </row>
    <row r="2229" ht="18.75" customHeight="1">
      <c r="I2229" s="22"/>
    </row>
    <row r="2230" ht="18.75" customHeight="1">
      <c r="I2230" s="22"/>
    </row>
    <row r="2231" ht="18.75" customHeight="1">
      <c r="I2231" s="22"/>
    </row>
    <row r="2232" ht="18.75" customHeight="1">
      <c r="I2232" s="22"/>
    </row>
    <row r="2233" ht="18.75" customHeight="1">
      <c r="I2233" s="22"/>
    </row>
    <row r="2234" ht="18.75" customHeight="1">
      <c r="I2234" s="22"/>
    </row>
    <row r="2235" ht="18.75" customHeight="1">
      <c r="I2235" s="22"/>
    </row>
    <row r="2236" ht="18.75" customHeight="1">
      <c r="I2236" s="22"/>
    </row>
    <row r="2237" ht="18.75" customHeight="1">
      <c r="I2237" s="22"/>
    </row>
    <row r="2238" ht="18.75" customHeight="1">
      <c r="I2238" s="22"/>
    </row>
    <row r="2239" ht="18.75" customHeight="1">
      <c r="I2239" s="22"/>
    </row>
    <row r="2240" ht="18.75" customHeight="1">
      <c r="I2240" s="22"/>
    </row>
    <row r="2241" ht="18.75" customHeight="1">
      <c r="I2241" s="22"/>
    </row>
    <row r="2242" ht="18.75" customHeight="1">
      <c r="I2242" s="22"/>
    </row>
    <row r="2243" ht="18.75" customHeight="1">
      <c r="I2243" s="22"/>
    </row>
    <row r="2244" ht="18.75" customHeight="1">
      <c r="I2244" s="22"/>
    </row>
    <row r="2245" ht="18.75" customHeight="1">
      <c r="I2245" s="22"/>
    </row>
    <row r="2246" ht="18.75" customHeight="1">
      <c r="I2246" s="22"/>
    </row>
    <row r="2247" ht="18.75" customHeight="1">
      <c r="I2247" s="22"/>
    </row>
    <row r="2248" ht="18.75" customHeight="1">
      <c r="I2248" s="22"/>
    </row>
    <row r="2249" ht="18.75" customHeight="1">
      <c r="I2249" s="22"/>
    </row>
    <row r="2250" ht="18.75" customHeight="1">
      <c r="I2250" s="22"/>
    </row>
    <row r="2251" ht="18.75" customHeight="1">
      <c r="I2251" s="22"/>
    </row>
    <row r="2252" ht="18.75" customHeight="1">
      <c r="I2252" s="22"/>
    </row>
    <row r="2253" ht="18.75" customHeight="1">
      <c r="I2253" s="22"/>
    </row>
    <row r="2254" ht="18.75" customHeight="1">
      <c r="I2254" s="22"/>
    </row>
    <row r="2255" ht="18.75" customHeight="1">
      <c r="I2255" s="22"/>
    </row>
    <row r="2256" ht="18.75" customHeight="1">
      <c r="I2256" s="22"/>
    </row>
    <row r="2257" ht="18.75" customHeight="1">
      <c r="I2257" s="22"/>
    </row>
    <row r="2258" ht="18.75" customHeight="1">
      <c r="I2258" s="22"/>
    </row>
    <row r="2259" ht="18.75" customHeight="1">
      <c r="I2259" s="22"/>
    </row>
    <row r="2260" ht="18.75" customHeight="1">
      <c r="I2260" s="22"/>
    </row>
    <row r="2261" ht="18.75" customHeight="1">
      <c r="I2261" s="22"/>
    </row>
    <row r="2262" ht="18.75" customHeight="1">
      <c r="I2262" s="22"/>
    </row>
    <row r="2263" ht="18.75" customHeight="1">
      <c r="I2263" s="22"/>
    </row>
    <row r="2264" ht="18.75" customHeight="1">
      <c r="I2264" s="22"/>
    </row>
    <row r="2265" ht="18.75" customHeight="1">
      <c r="I2265" s="22"/>
    </row>
    <row r="2266" ht="18.75" customHeight="1">
      <c r="I2266" s="22"/>
    </row>
    <row r="2267" ht="18.75" customHeight="1">
      <c r="I2267" s="22"/>
    </row>
    <row r="2268" ht="18.75" customHeight="1">
      <c r="I2268" s="22"/>
    </row>
    <row r="2269" ht="18.75" customHeight="1">
      <c r="I2269" s="22"/>
    </row>
    <row r="2270" ht="18.75" customHeight="1">
      <c r="I2270" s="22"/>
    </row>
    <row r="2271" ht="18.75" customHeight="1">
      <c r="I2271" s="22"/>
    </row>
    <row r="2272" ht="18.75" customHeight="1">
      <c r="I2272" s="22"/>
    </row>
    <row r="2273" ht="18.75" customHeight="1">
      <c r="I2273" s="22"/>
    </row>
    <row r="2274" ht="18.75" customHeight="1">
      <c r="I2274" s="22"/>
    </row>
    <row r="2275" ht="18.75" customHeight="1">
      <c r="I2275" s="22"/>
    </row>
    <row r="2276" ht="18.75" customHeight="1">
      <c r="I2276" s="22"/>
    </row>
    <row r="2277" ht="18.75" customHeight="1">
      <c r="I2277" s="22"/>
    </row>
    <row r="2278" ht="18.75" customHeight="1">
      <c r="I2278" s="22"/>
    </row>
    <row r="2279" ht="18.75" customHeight="1">
      <c r="I2279" s="22"/>
    </row>
    <row r="2280" ht="18.75" customHeight="1">
      <c r="I2280" s="22"/>
    </row>
    <row r="2281" ht="18.75" customHeight="1">
      <c r="I2281" s="22"/>
    </row>
    <row r="2282" ht="18.75" customHeight="1">
      <c r="I2282" s="22"/>
    </row>
    <row r="2283" ht="18.75" customHeight="1">
      <c r="I2283" s="22"/>
    </row>
    <row r="2284" ht="18.75" customHeight="1">
      <c r="I2284" s="22"/>
    </row>
    <row r="2285" ht="18.75" customHeight="1">
      <c r="I2285" s="22"/>
    </row>
    <row r="2286" ht="18.75" customHeight="1">
      <c r="I2286" s="22"/>
    </row>
    <row r="2287" ht="18.75" customHeight="1">
      <c r="I2287" s="22"/>
    </row>
    <row r="2288" ht="18.75" customHeight="1">
      <c r="I2288" s="22"/>
    </row>
    <row r="2289" ht="18.75" customHeight="1">
      <c r="I2289" s="22"/>
    </row>
    <row r="2290" ht="18.75" customHeight="1">
      <c r="I2290" s="22"/>
    </row>
    <row r="2291" ht="18.75" customHeight="1">
      <c r="I2291" s="22"/>
    </row>
    <row r="2292" ht="18.75" customHeight="1">
      <c r="I2292" s="22"/>
    </row>
    <row r="2293" ht="18.75" customHeight="1">
      <c r="I2293" s="22"/>
    </row>
    <row r="2294" ht="18.75" customHeight="1">
      <c r="I2294" s="22"/>
    </row>
    <row r="2295" ht="18.75" customHeight="1">
      <c r="I2295" s="22"/>
    </row>
    <row r="2296" ht="18.75" customHeight="1">
      <c r="I2296" s="22"/>
    </row>
    <row r="2297" ht="18.75" customHeight="1">
      <c r="I2297" s="22"/>
    </row>
    <row r="2298" ht="18.75" customHeight="1">
      <c r="I2298" s="22"/>
    </row>
    <row r="2299" ht="18.75" customHeight="1">
      <c r="I2299" s="22"/>
    </row>
    <row r="2300" ht="18.75" customHeight="1">
      <c r="I2300" s="22"/>
    </row>
    <row r="2301" ht="18.75" customHeight="1">
      <c r="I2301" s="22"/>
    </row>
    <row r="2302" ht="18.75" customHeight="1">
      <c r="I2302" s="22"/>
    </row>
    <row r="2303" ht="18.75" customHeight="1">
      <c r="I2303" s="22"/>
    </row>
    <row r="2304" ht="18.75" customHeight="1">
      <c r="I2304" s="22"/>
    </row>
    <row r="2305" ht="18.75" customHeight="1">
      <c r="I2305" s="22"/>
    </row>
    <row r="2306" ht="18.75" customHeight="1">
      <c r="I2306" s="22"/>
    </row>
    <row r="2307" ht="18.75" customHeight="1">
      <c r="I2307" s="22"/>
    </row>
    <row r="2308" ht="18.75" customHeight="1">
      <c r="I2308" s="22"/>
    </row>
    <row r="2309" ht="18.75" customHeight="1">
      <c r="I2309" s="22"/>
    </row>
    <row r="2310" ht="18.75" customHeight="1">
      <c r="I2310" s="22"/>
    </row>
    <row r="2311" ht="18.75" customHeight="1">
      <c r="I2311" s="22"/>
    </row>
    <row r="2312" ht="18.75" customHeight="1">
      <c r="I2312" s="22"/>
    </row>
    <row r="2313" ht="18.75" customHeight="1">
      <c r="I2313" s="22"/>
    </row>
    <row r="2314" ht="18.75" customHeight="1">
      <c r="I2314" s="22"/>
    </row>
    <row r="2315" ht="18.75" customHeight="1">
      <c r="I2315" s="22"/>
    </row>
    <row r="2316" ht="18.75" customHeight="1">
      <c r="I2316" s="22"/>
    </row>
    <row r="2317" ht="18.75" customHeight="1">
      <c r="I2317" s="22"/>
    </row>
    <row r="2318" ht="18.75" customHeight="1">
      <c r="I2318" s="22"/>
    </row>
    <row r="2319" ht="18.75" customHeight="1">
      <c r="I2319" s="22"/>
    </row>
    <row r="2320" ht="18.75" customHeight="1">
      <c r="I2320" s="22"/>
    </row>
    <row r="2321" ht="18.75" customHeight="1">
      <c r="I2321" s="22"/>
    </row>
    <row r="2322" ht="18.75" customHeight="1">
      <c r="I2322" s="22"/>
    </row>
    <row r="2323" ht="18.75" customHeight="1">
      <c r="I2323" s="22"/>
    </row>
    <row r="2324" ht="18.75" customHeight="1">
      <c r="I2324" s="22"/>
    </row>
    <row r="2325" ht="18.75" customHeight="1">
      <c r="I2325" s="22"/>
    </row>
    <row r="2326" ht="18.75" customHeight="1">
      <c r="I2326" s="22"/>
    </row>
    <row r="2327" ht="18.75" customHeight="1">
      <c r="I2327" s="22"/>
    </row>
    <row r="2328" ht="18.75" customHeight="1">
      <c r="I2328" s="22"/>
    </row>
    <row r="2329" ht="18.75" customHeight="1">
      <c r="I2329" s="22"/>
    </row>
    <row r="2330" ht="18.75" customHeight="1">
      <c r="I2330" s="22"/>
    </row>
    <row r="2331" ht="18.75" customHeight="1">
      <c r="I2331" s="22"/>
    </row>
    <row r="2332" ht="18.75" customHeight="1">
      <c r="I2332" s="22"/>
    </row>
    <row r="2333" ht="18.75" customHeight="1">
      <c r="I2333" s="22"/>
    </row>
    <row r="2334" ht="18.75" customHeight="1">
      <c r="I2334" s="22"/>
    </row>
    <row r="2335" ht="18.75" customHeight="1">
      <c r="I2335" s="22"/>
    </row>
    <row r="2336" ht="18.75" customHeight="1">
      <c r="I2336" s="22"/>
    </row>
    <row r="2337" ht="18.75" customHeight="1">
      <c r="I2337" s="22"/>
    </row>
    <row r="2338" ht="18.75" customHeight="1">
      <c r="I2338" s="22"/>
    </row>
    <row r="2339" ht="18.75" customHeight="1">
      <c r="I2339" s="22"/>
    </row>
    <row r="2340" ht="18.75" customHeight="1">
      <c r="I2340" s="22"/>
    </row>
    <row r="2341" ht="18.75" customHeight="1">
      <c r="I2341" s="22"/>
    </row>
    <row r="2342" ht="18.75" customHeight="1">
      <c r="I2342" s="22"/>
    </row>
    <row r="2343" ht="18.75" customHeight="1">
      <c r="I2343" s="22"/>
    </row>
    <row r="2344" ht="18.75" customHeight="1">
      <c r="I2344" s="22"/>
    </row>
    <row r="2345" ht="18.75" customHeight="1">
      <c r="I2345" s="22"/>
    </row>
    <row r="2346" ht="18.75" customHeight="1">
      <c r="I2346" s="22"/>
    </row>
    <row r="2347" ht="18.75" customHeight="1">
      <c r="I2347" s="22"/>
    </row>
    <row r="2348" ht="18.75" customHeight="1">
      <c r="I2348" s="22"/>
    </row>
    <row r="2349" ht="18.75" customHeight="1">
      <c r="I2349" s="22"/>
    </row>
    <row r="2350" ht="18.75" customHeight="1">
      <c r="I2350" s="22"/>
    </row>
    <row r="2351" ht="18.75" customHeight="1">
      <c r="I2351" s="22"/>
    </row>
    <row r="2352" ht="18.75" customHeight="1">
      <c r="I2352" s="22"/>
    </row>
    <row r="2353" ht="18.75" customHeight="1">
      <c r="I2353" s="22"/>
    </row>
    <row r="2354" ht="18.75" customHeight="1">
      <c r="I2354" s="22"/>
    </row>
    <row r="2355" ht="18.75" customHeight="1">
      <c r="I2355" s="22"/>
    </row>
    <row r="2356" ht="18.75" customHeight="1">
      <c r="I2356" s="22"/>
    </row>
    <row r="2357" ht="18.75" customHeight="1">
      <c r="I2357" s="22"/>
    </row>
    <row r="2358" ht="18.75" customHeight="1">
      <c r="I2358" s="22"/>
    </row>
    <row r="2359" ht="18.75" customHeight="1">
      <c r="I2359" s="22"/>
    </row>
    <row r="2360" ht="18.75" customHeight="1">
      <c r="I2360" s="22"/>
    </row>
    <row r="2361" ht="18.75" customHeight="1">
      <c r="I2361" s="22"/>
    </row>
    <row r="2362" ht="18.75" customHeight="1">
      <c r="I2362" s="22"/>
    </row>
    <row r="2363" ht="18.75" customHeight="1">
      <c r="I2363" s="22"/>
    </row>
    <row r="2364" ht="18.75" customHeight="1">
      <c r="I2364" s="22"/>
    </row>
    <row r="2365" ht="18.75" customHeight="1">
      <c r="I2365" s="22"/>
    </row>
    <row r="2366" ht="18.75" customHeight="1">
      <c r="I2366" s="22"/>
    </row>
    <row r="2367" ht="18.75" customHeight="1">
      <c r="I2367" s="22"/>
    </row>
    <row r="2368" ht="18.75" customHeight="1">
      <c r="I2368" s="22"/>
    </row>
    <row r="2369" ht="18.75" customHeight="1">
      <c r="I2369" s="22"/>
    </row>
    <row r="2370" ht="18.75" customHeight="1">
      <c r="I2370" s="22"/>
    </row>
    <row r="2371" ht="18.75" customHeight="1">
      <c r="I2371" s="22"/>
    </row>
    <row r="2372" ht="18.75" customHeight="1">
      <c r="I2372" s="22"/>
    </row>
    <row r="2373" ht="18.75" customHeight="1">
      <c r="I2373" s="22"/>
    </row>
    <row r="2374" ht="18.75" customHeight="1">
      <c r="I2374" s="22"/>
    </row>
    <row r="2375" ht="18.75" customHeight="1">
      <c r="I2375" s="22"/>
    </row>
    <row r="2376" ht="18.75" customHeight="1">
      <c r="I2376" s="22"/>
    </row>
    <row r="2377" ht="18.75" customHeight="1">
      <c r="I2377" s="22"/>
    </row>
    <row r="2378" ht="18.75" customHeight="1">
      <c r="I2378" s="22"/>
    </row>
    <row r="2379" ht="18.75" customHeight="1">
      <c r="I2379" s="22"/>
    </row>
    <row r="2380" ht="18.75" customHeight="1">
      <c r="I2380" s="22"/>
    </row>
    <row r="2381" ht="18.75" customHeight="1">
      <c r="I2381" s="22"/>
    </row>
    <row r="2382" ht="18.75" customHeight="1">
      <c r="I2382" s="22"/>
    </row>
    <row r="2383" ht="18.75" customHeight="1">
      <c r="I2383" s="22"/>
    </row>
    <row r="2384" ht="18.75" customHeight="1">
      <c r="I2384" s="22"/>
    </row>
    <row r="2385" ht="18.75" customHeight="1">
      <c r="I2385" s="22"/>
    </row>
    <row r="2386" ht="18.75" customHeight="1">
      <c r="I2386" s="22"/>
    </row>
    <row r="2387" ht="18.75" customHeight="1">
      <c r="I2387" s="22"/>
    </row>
    <row r="2388" ht="18.75" customHeight="1">
      <c r="I2388" s="22"/>
    </row>
    <row r="2389" ht="18.75" customHeight="1">
      <c r="I2389" s="22"/>
    </row>
    <row r="2390" ht="18.75" customHeight="1">
      <c r="I2390" s="22"/>
    </row>
    <row r="2391" ht="18.75" customHeight="1">
      <c r="I2391" s="22"/>
    </row>
    <row r="2392" ht="18.75" customHeight="1">
      <c r="I2392" s="22"/>
    </row>
    <row r="2393" ht="18.75" customHeight="1">
      <c r="I2393" s="22"/>
    </row>
    <row r="2394" ht="18.75" customHeight="1">
      <c r="I2394" s="22"/>
    </row>
    <row r="2395" ht="18.75" customHeight="1">
      <c r="I2395" s="22"/>
    </row>
    <row r="2396" ht="18.75" customHeight="1">
      <c r="I2396" s="22"/>
    </row>
    <row r="2397" ht="18.75" customHeight="1">
      <c r="I2397" s="22"/>
    </row>
    <row r="2398" ht="18.75" customHeight="1">
      <c r="I2398" s="22"/>
    </row>
    <row r="2399" ht="18.75" customHeight="1">
      <c r="I2399" s="22"/>
    </row>
    <row r="2400" ht="18.75" customHeight="1">
      <c r="I2400" s="22"/>
    </row>
    <row r="2401" ht="18.75" customHeight="1">
      <c r="I2401" s="22"/>
    </row>
    <row r="2402" ht="18.75" customHeight="1">
      <c r="I2402" s="22"/>
    </row>
    <row r="2403" ht="18.75" customHeight="1">
      <c r="I2403" s="22"/>
    </row>
    <row r="2404" ht="18.75" customHeight="1">
      <c r="I2404" s="22"/>
    </row>
    <row r="2405" ht="18.75" customHeight="1">
      <c r="I2405" s="22"/>
    </row>
    <row r="2406" ht="18.75" customHeight="1">
      <c r="I2406" s="22"/>
    </row>
    <row r="2407" ht="18.75" customHeight="1">
      <c r="I2407" s="22"/>
    </row>
    <row r="2408" ht="18.75" customHeight="1">
      <c r="I2408" s="22"/>
    </row>
    <row r="2409" ht="18.75" customHeight="1">
      <c r="I2409" s="22"/>
    </row>
    <row r="2410" ht="18.75" customHeight="1">
      <c r="I2410" s="22"/>
    </row>
    <row r="2411" ht="18.75" customHeight="1">
      <c r="I2411" s="22"/>
    </row>
    <row r="2412" ht="18.75" customHeight="1">
      <c r="I2412" s="22"/>
    </row>
    <row r="2413" ht="18.75" customHeight="1">
      <c r="I2413" s="22"/>
    </row>
    <row r="2414" ht="18.75" customHeight="1">
      <c r="I2414" s="22"/>
    </row>
    <row r="2415" ht="18.75" customHeight="1">
      <c r="I2415" s="22"/>
    </row>
    <row r="2416" ht="18.75" customHeight="1">
      <c r="I2416" s="22"/>
    </row>
    <row r="2417" ht="18.75" customHeight="1">
      <c r="I2417" s="22"/>
    </row>
    <row r="2418" ht="18.75" customHeight="1">
      <c r="I2418" s="22"/>
    </row>
    <row r="2419" ht="18.75" customHeight="1">
      <c r="I2419" s="22"/>
    </row>
    <row r="2420" ht="18.75" customHeight="1">
      <c r="I2420" s="22"/>
    </row>
    <row r="2421" ht="18.75" customHeight="1">
      <c r="I2421" s="22"/>
    </row>
    <row r="2422" ht="18.75" customHeight="1">
      <c r="I2422" s="22"/>
    </row>
    <row r="2423" ht="18.75" customHeight="1">
      <c r="I2423" s="22"/>
    </row>
    <row r="2424" ht="18.75" customHeight="1">
      <c r="I2424" s="22"/>
    </row>
    <row r="2425" ht="18.75" customHeight="1">
      <c r="I2425" s="22"/>
    </row>
    <row r="2426" ht="18.75" customHeight="1">
      <c r="I2426" s="22"/>
    </row>
    <row r="2427" ht="18.75" customHeight="1">
      <c r="I2427" s="22"/>
    </row>
    <row r="2428" ht="18.75" customHeight="1">
      <c r="I2428" s="22"/>
    </row>
    <row r="2429" ht="18.75" customHeight="1">
      <c r="I2429" s="22"/>
    </row>
    <row r="2430" ht="18.75" customHeight="1">
      <c r="I2430" s="22"/>
    </row>
    <row r="2431" ht="18.75" customHeight="1">
      <c r="I2431" s="22"/>
    </row>
    <row r="2432" ht="18.75" customHeight="1">
      <c r="I2432" s="22"/>
    </row>
    <row r="2433" ht="18.75" customHeight="1">
      <c r="I2433" s="22"/>
    </row>
    <row r="2434" ht="18.75" customHeight="1">
      <c r="I2434" s="22"/>
    </row>
    <row r="2435" ht="18.75" customHeight="1">
      <c r="I2435" s="22"/>
    </row>
    <row r="2436" ht="18.75" customHeight="1">
      <c r="I2436" s="22"/>
    </row>
    <row r="2437" ht="18.75" customHeight="1">
      <c r="I2437" s="22"/>
    </row>
    <row r="2438" ht="18.75" customHeight="1">
      <c r="I2438" s="22"/>
    </row>
    <row r="2439" ht="18.75" customHeight="1">
      <c r="I2439" s="22"/>
    </row>
    <row r="2440" ht="18.75" customHeight="1">
      <c r="I2440" s="22"/>
    </row>
    <row r="2441" ht="18.75" customHeight="1">
      <c r="I2441" s="22"/>
    </row>
    <row r="2442" ht="18.75" customHeight="1">
      <c r="I2442" s="22"/>
    </row>
    <row r="2443" ht="18.75" customHeight="1">
      <c r="I2443" s="22"/>
    </row>
    <row r="2444" ht="18.75" customHeight="1">
      <c r="I2444" s="22"/>
    </row>
    <row r="2445" ht="18.75" customHeight="1">
      <c r="I2445" s="22"/>
    </row>
    <row r="2446" ht="18.75" customHeight="1">
      <c r="I2446" s="22"/>
    </row>
    <row r="2447" ht="18.75" customHeight="1">
      <c r="I2447" s="22"/>
    </row>
    <row r="2448" ht="18.75" customHeight="1">
      <c r="I2448" s="22"/>
    </row>
    <row r="2449" ht="18.75" customHeight="1">
      <c r="I2449" s="22"/>
    </row>
    <row r="2450" ht="18.75" customHeight="1">
      <c r="I2450" s="22"/>
    </row>
    <row r="2451" ht="18.75" customHeight="1">
      <c r="I2451" s="22"/>
    </row>
    <row r="2452" ht="18.75" customHeight="1">
      <c r="I2452" s="22"/>
    </row>
    <row r="2453" ht="18.75" customHeight="1">
      <c r="I2453" s="22"/>
    </row>
    <row r="2454" ht="18.75" customHeight="1">
      <c r="I2454" s="22"/>
    </row>
    <row r="2455" ht="18.75" customHeight="1">
      <c r="I2455" s="22"/>
    </row>
    <row r="2456" ht="18.75" customHeight="1">
      <c r="I2456" s="22"/>
    </row>
    <row r="2457" ht="18.75" customHeight="1">
      <c r="I2457" s="22"/>
    </row>
    <row r="2458" ht="18.75" customHeight="1">
      <c r="I2458" s="22"/>
    </row>
    <row r="2459" ht="18.75" customHeight="1">
      <c r="I2459" s="22"/>
    </row>
    <row r="2460" ht="18.75" customHeight="1">
      <c r="I2460" s="22"/>
    </row>
    <row r="2461" ht="18.75" customHeight="1">
      <c r="I2461" s="22"/>
    </row>
    <row r="2462" ht="18.75" customHeight="1">
      <c r="I2462" s="22"/>
    </row>
    <row r="2463" ht="18.75" customHeight="1">
      <c r="I2463" s="22"/>
    </row>
    <row r="2464" ht="18.75" customHeight="1">
      <c r="I2464" s="22"/>
    </row>
    <row r="2465" ht="18.75" customHeight="1">
      <c r="I2465" s="22"/>
    </row>
    <row r="2466" ht="18.75" customHeight="1">
      <c r="I2466" s="22"/>
    </row>
    <row r="2467" ht="18.75" customHeight="1">
      <c r="I2467" s="22"/>
    </row>
    <row r="2468" ht="18.75" customHeight="1">
      <c r="I2468" s="22"/>
    </row>
    <row r="2469" ht="18.75" customHeight="1">
      <c r="I2469" s="22"/>
    </row>
    <row r="2470" ht="18.75" customHeight="1">
      <c r="I2470" s="22"/>
    </row>
    <row r="2471" ht="18.75" customHeight="1">
      <c r="I2471" s="22"/>
    </row>
    <row r="2472" ht="18.75" customHeight="1">
      <c r="I2472" s="22"/>
    </row>
    <row r="2473" ht="18.75" customHeight="1">
      <c r="I2473" s="22"/>
    </row>
    <row r="2474" ht="18.75" customHeight="1">
      <c r="I2474" s="22"/>
    </row>
    <row r="2475" ht="18.75" customHeight="1">
      <c r="I2475" s="22"/>
    </row>
    <row r="2476" ht="18.75" customHeight="1">
      <c r="I2476" s="22"/>
    </row>
    <row r="2477" ht="18.75" customHeight="1">
      <c r="I2477" s="22"/>
    </row>
    <row r="2478" ht="18.75" customHeight="1">
      <c r="I2478" s="22"/>
    </row>
    <row r="2479" ht="18.75" customHeight="1">
      <c r="I2479" s="22"/>
    </row>
    <row r="2480" ht="18.75" customHeight="1">
      <c r="I2480" s="22"/>
    </row>
    <row r="2481" ht="18.75" customHeight="1">
      <c r="I2481" s="22"/>
    </row>
    <row r="2482" ht="18.75" customHeight="1">
      <c r="I2482" s="22"/>
    </row>
    <row r="2483" ht="18.75" customHeight="1">
      <c r="I2483" s="22"/>
    </row>
    <row r="2484" ht="18.75" customHeight="1">
      <c r="I2484" s="22"/>
    </row>
    <row r="2485" ht="18.75" customHeight="1">
      <c r="I2485" s="22"/>
    </row>
    <row r="2486" ht="18.75" customHeight="1">
      <c r="I2486" s="22"/>
    </row>
    <row r="2487" ht="18.75" customHeight="1">
      <c r="I2487" s="22"/>
    </row>
    <row r="2488" ht="18.75" customHeight="1">
      <c r="I2488" s="22"/>
    </row>
    <row r="2489" ht="18.75" customHeight="1">
      <c r="I2489" s="22"/>
    </row>
    <row r="2490" ht="18.75" customHeight="1">
      <c r="I2490" s="22"/>
    </row>
    <row r="2491" ht="18.75" customHeight="1">
      <c r="I2491" s="22"/>
    </row>
    <row r="2492" ht="18.75" customHeight="1">
      <c r="I2492" s="22"/>
    </row>
    <row r="2493" ht="18.75" customHeight="1">
      <c r="I2493" s="22"/>
    </row>
    <row r="2494" ht="18.75" customHeight="1">
      <c r="I2494" s="22"/>
    </row>
    <row r="2495" ht="18.75" customHeight="1">
      <c r="I2495" s="22"/>
    </row>
    <row r="2496" ht="18.75" customHeight="1">
      <c r="I2496" s="22"/>
    </row>
    <row r="2497" ht="18.75" customHeight="1">
      <c r="I2497" s="22"/>
    </row>
    <row r="2498" ht="18.75" customHeight="1">
      <c r="I2498" s="22"/>
    </row>
    <row r="2499" ht="18.75" customHeight="1">
      <c r="I2499" s="22"/>
    </row>
    <row r="2500" ht="18.75" customHeight="1">
      <c r="I2500" s="22"/>
    </row>
    <row r="2501" ht="18.75" customHeight="1">
      <c r="I2501" s="22"/>
    </row>
    <row r="2502" ht="18.75" customHeight="1">
      <c r="I2502" s="22"/>
    </row>
    <row r="2503" ht="18.75" customHeight="1">
      <c r="I2503" s="22"/>
    </row>
    <row r="2504" ht="18.75" customHeight="1">
      <c r="I2504" s="22"/>
    </row>
    <row r="2505" ht="18.75" customHeight="1">
      <c r="I2505" s="22"/>
    </row>
    <row r="2506" ht="18.75" customHeight="1">
      <c r="I2506" s="22"/>
    </row>
    <row r="2507" ht="18.75" customHeight="1">
      <c r="I2507" s="22"/>
    </row>
    <row r="2508" ht="18.75" customHeight="1">
      <c r="I2508" s="22"/>
    </row>
    <row r="2509" ht="18.75" customHeight="1">
      <c r="I2509" s="22"/>
    </row>
    <row r="2510" ht="18.75" customHeight="1">
      <c r="I2510" s="22"/>
    </row>
    <row r="2511" ht="18.75" customHeight="1">
      <c r="I2511" s="22"/>
    </row>
    <row r="2512" ht="18.75" customHeight="1">
      <c r="I2512" s="22"/>
    </row>
    <row r="2513" ht="18.75" customHeight="1">
      <c r="I2513" s="22"/>
    </row>
    <row r="2514" ht="18.75" customHeight="1">
      <c r="I2514" s="22"/>
    </row>
    <row r="2515" ht="18.75" customHeight="1">
      <c r="I2515" s="22"/>
    </row>
    <row r="2516" ht="18.75" customHeight="1">
      <c r="I2516" s="22"/>
    </row>
    <row r="2517" ht="18.75" customHeight="1">
      <c r="I2517" s="22"/>
    </row>
    <row r="2518" ht="18.75" customHeight="1">
      <c r="I2518" s="22"/>
    </row>
    <row r="2519" ht="18.75" customHeight="1">
      <c r="I2519" s="22"/>
    </row>
    <row r="2520" ht="18.75" customHeight="1">
      <c r="I2520" s="22"/>
    </row>
    <row r="2521" ht="18.75" customHeight="1">
      <c r="I2521" s="22"/>
    </row>
    <row r="2522" ht="18.75" customHeight="1">
      <c r="I2522" s="22"/>
    </row>
    <row r="2523" ht="18.75" customHeight="1">
      <c r="I2523" s="22"/>
    </row>
    <row r="2524" ht="18.75" customHeight="1">
      <c r="I2524" s="22"/>
    </row>
    <row r="2525" ht="18.75" customHeight="1">
      <c r="I2525" s="22"/>
    </row>
    <row r="2526" ht="18.75" customHeight="1">
      <c r="I2526" s="22"/>
    </row>
    <row r="2527" ht="18.75" customHeight="1">
      <c r="I2527" s="22"/>
    </row>
    <row r="2528" ht="18.75" customHeight="1">
      <c r="I2528" s="22"/>
    </row>
    <row r="2529" ht="18.75" customHeight="1">
      <c r="I2529" s="22"/>
    </row>
    <row r="2530" ht="18.75" customHeight="1">
      <c r="I2530" s="22"/>
    </row>
    <row r="2531" ht="18.75" customHeight="1">
      <c r="I2531" s="22"/>
    </row>
    <row r="2532" ht="18.75" customHeight="1">
      <c r="I2532" s="22"/>
    </row>
    <row r="2533" ht="18.75" customHeight="1">
      <c r="I2533" s="22"/>
    </row>
    <row r="2534" ht="18.75" customHeight="1">
      <c r="I2534" s="22"/>
    </row>
    <row r="2535" ht="18.75" customHeight="1">
      <c r="I2535" s="22"/>
    </row>
    <row r="2536" ht="18.75" customHeight="1">
      <c r="I2536" s="22"/>
    </row>
    <row r="2537" ht="18.75" customHeight="1">
      <c r="I2537" s="22"/>
    </row>
    <row r="2538" ht="18.75" customHeight="1">
      <c r="I2538" s="22"/>
    </row>
    <row r="2539" ht="18.75" customHeight="1">
      <c r="I2539" s="22"/>
    </row>
    <row r="2540" ht="18.75" customHeight="1">
      <c r="I2540" s="22"/>
    </row>
    <row r="2541" ht="18.75" customHeight="1">
      <c r="I2541" s="22"/>
    </row>
    <row r="2542" ht="18.75" customHeight="1">
      <c r="I2542" s="22"/>
    </row>
    <row r="2543" ht="18.75" customHeight="1">
      <c r="I2543" s="22"/>
    </row>
    <row r="2544" ht="18.75" customHeight="1">
      <c r="I2544" s="22"/>
    </row>
    <row r="2545" ht="18.75" customHeight="1">
      <c r="I2545" s="22"/>
    </row>
    <row r="2546" ht="18.75" customHeight="1">
      <c r="I2546" s="22"/>
    </row>
    <row r="2547" ht="18.75" customHeight="1">
      <c r="I2547" s="22"/>
    </row>
    <row r="2548" ht="18.75" customHeight="1">
      <c r="I2548" s="22"/>
    </row>
    <row r="2549" ht="18.75" customHeight="1">
      <c r="I2549" s="22"/>
    </row>
    <row r="2550" ht="18.75" customHeight="1">
      <c r="I2550" s="22"/>
    </row>
    <row r="2551" ht="18.75" customHeight="1">
      <c r="I2551" s="22"/>
    </row>
    <row r="2552" ht="18.75" customHeight="1">
      <c r="I2552" s="22"/>
    </row>
    <row r="2553" ht="18.75" customHeight="1">
      <c r="I2553" s="22"/>
    </row>
    <row r="2554" ht="18.75" customHeight="1">
      <c r="I2554" s="22"/>
    </row>
    <row r="2555" ht="18.75" customHeight="1">
      <c r="I2555" s="22"/>
    </row>
    <row r="2556" ht="18.75" customHeight="1">
      <c r="I2556" s="22"/>
    </row>
    <row r="2557" ht="18.75" customHeight="1">
      <c r="I2557" s="22"/>
    </row>
    <row r="2558" ht="18.75" customHeight="1">
      <c r="I2558" s="22"/>
    </row>
    <row r="2559" ht="18.75" customHeight="1">
      <c r="I2559" s="22"/>
    </row>
    <row r="2560" ht="18.75" customHeight="1">
      <c r="I2560" s="22"/>
    </row>
    <row r="2561" ht="18.75" customHeight="1">
      <c r="I2561" s="22"/>
    </row>
    <row r="2562" ht="18.75" customHeight="1">
      <c r="I2562" s="22"/>
    </row>
    <row r="2563" ht="18.75" customHeight="1">
      <c r="I2563" s="22"/>
    </row>
    <row r="2564" ht="18.75" customHeight="1">
      <c r="I2564" s="22"/>
    </row>
    <row r="2565" ht="18.75" customHeight="1">
      <c r="I2565" s="22"/>
    </row>
    <row r="2566" ht="18.75" customHeight="1">
      <c r="I2566" s="22"/>
    </row>
    <row r="2567" ht="18.75" customHeight="1">
      <c r="I2567" s="22"/>
    </row>
    <row r="2568" ht="18.75" customHeight="1">
      <c r="I2568" s="22"/>
    </row>
    <row r="2569" ht="18.75" customHeight="1">
      <c r="I2569" s="22"/>
    </row>
    <row r="2570" ht="18.75" customHeight="1">
      <c r="I2570" s="22"/>
    </row>
    <row r="2571" ht="18.75" customHeight="1">
      <c r="I2571" s="22"/>
    </row>
    <row r="2572" ht="18.75" customHeight="1">
      <c r="I2572" s="22"/>
    </row>
    <row r="2573" ht="18.75" customHeight="1">
      <c r="I2573" s="22"/>
    </row>
    <row r="2574" ht="18.75" customHeight="1">
      <c r="I2574" s="22"/>
    </row>
    <row r="2575" ht="18.75" customHeight="1">
      <c r="I2575" s="22"/>
    </row>
    <row r="2576" ht="18.75" customHeight="1">
      <c r="I2576" s="22"/>
    </row>
    <row r="2577" ht="18.75" customHeight="1">
      <c r="I2577" s="22"/>
    </row>
    <row r="2578" ht="18.75" customHeight="1">
      <c r="I2578" s="22"/>
    </row>
    <row r="2579" ht="18.75" customHeight="1">
      <c r="I2579" s="22"/>
    </row>
    <row r="2580" ht="18.75" customHeight="1">
      <c r="I2580" s="22"/>
    </row>
    <row r="2581" ht="18.75" customHeight="1">
      <c r="I2581" s="22"/>
    </row>
    <row r="2582" ht="18.75" customHeight="1">
      <c r="I2582" s="22"/>
    </row>
    <row r="2583" ht="18.75" customHeight="1">
      <c r="I2583" s="22"/>
    </row>
    <row r="2584" ht="18.75" customHeight="1">
      <c r="I2584" s="22"/>
    </row>
    <row r="2585" ht="18.75" customHeight="1">
      <c r="I2585" s="22"/>
    </row>
    <row r="2586" ht="18.75" customHeight="1">
      <c r="I2586" s="22"/>
    </row>
    <row r="2587" ht="18.75" customHeight="1">
      <c r="I2587" s="22"/>
    </row>
    <row r="2588" ht="18.75" customHeight="1">
      <c r="I2588" s="22"/>
    </row>
    <row r="2589" ht="18.75" customHeight="1">
      <c r="I2589" s="22"/>
    </row>
    <row r="2590" ht="18.75" customHeight="1">
      <c r="I2590" s="22"/>
    </row>
    <row r="2591" ht="18.75" customHeight="1">
      <c r="I2591" s="22"/>
    </row>
    <row r="2592" ht="18.75" customHeight="1">
      <c r="I2592" s="22"/>
    </row>
    <row r="2593" ht="18.75" customHeight="1">
      <c r="I2593" s="22"/>
    </row>
    <row r="2594" ht="18.75" customHeight="1">
      <c r="I2594" s="22"/>
    </row>
    <row r="2595" ht="18.75" customHeight="1">
      <c r="I2595" s="22"/>
    </row>
    <row r="2596" ht="18.75" customHeight="1">
      <c r="I2596" s="22"/>
    </row>
    <row r="2597" ht="18.75" customHeight="1">
      <c r="I2597" s="22"/>
    </row>
    <row r="2598" ht="18.75" customHeight="1">
      <c r="I2598" s="22"/>
    </row>
    <row r="2599" ht="18.75" customHeight="1">
      <c r="I2599" s="22"/>
    </row>
    <row r="2600" ht="18.75" customHeight="1">
      <c r="I2600" s="22"/>
    </row>
    <row r="2601" ht="18.75" customHeight="1">
      <c r="I2601" s="22"/>
    </row>
    <row r="2602" ht="18.75" customHeight="1">
      <c r="I2602" s="22"/>
    </row>
    <row r="2603" ht="18.75" customHeight="1">
      <c r="I2603" s="22"/>
    </row>
    <row r="2604" ht="18.75" customHeight="1">
      <c r="I2604" s="22"/>
    </row>
    <row r="2605" ht="18.75" customHeight="1">
      <c r="I2605" s="22"/>
    </row>
    <row r="2606" ht="18.75" customHeight="1">
      <c r="I2606" s="22"/>
    </row>
    <row r="2607" ht="18.75" customHeight="1">
      <c r="I2607" s="22"/>
    </row>
    <row r="2608" ht="18.75" customHeight="1">
      <c r="I2608" s="22"/>
    </row>
    <row r="2609" ht="18.75" customHeight="1">
      <c r="I2609" s="22"/>
    </row>
    <row r="2610" ht="18.75" customHeight="1">
      <c r="I2610" s="22"/>
    </row>
    <row r="2611" ht="18.75" customHeight="1">
      <c r="I2611" s="22"/>
    </row>
    <row r="2612" ht="18.75" customHeight="1">
      <c r="I2612" s="22"/>
    </row>
    <row r="2613" ht="18.75" customHeight="1">
      <c r="I2613" s="22"/>
    </row>
    <row r="2614" ht="18.75" customHeight="1">
      <c r="I2614" s="22"/>
    </row>
    <row r="2615" ht="18.75" customHeight="1">
      <c r="I2615" s="22"/>
    </row>
    <row r="2616" ht="18.75" customHeight="1">
      <c r="I2616" s="22"/>
    </row>
    <row r="2617" ht="18.75" customHeight="1">
      <c r="I2617" s="22"/>
    </row>
    <row r="2618" ht="18.75" customHeight="1">
      <c r="I2618" s="22"/>
    </row>
    <row r="2619" ht="18.75" customHeight="1">
      <c r="I2619" s="22"/>
    </row>
    <row r="2620" ht="18.75" customHeight="1">
      <c r="I2620" s="22"/>
    </row>
    <row r="2621" ht="18.75" customHeight="1">
      <c r="I2621" s="22"/>
    </row>
    <row r="2622" ht="18.75" customHeight="1">
      <c r="I2622" s="22"/>
    </row>
    <row r="2623" ht="18.75" customHeight="1">
      <c r="I2623" s="22"/>
    </row>
    <row r="2624" ht="18.75" customHeight="1">
      <c r="I2624" s="22"/>
    </row>
    <row r="2625" ht="18.75" customHeight="1">
      <c r="I2625" s="22"/>
    </row>
    <row r="2626" ht="18.75" customHeight="1">
      <c r="I2626" s="22"/>
    </row>
    <row r="2627" ht="18.75" customHeight="1">
      <c r="I2627" s="22"/>
    </row>
    <row r="2628" ht="18.75" customHeight="1">
      <c r="I2628" s="22"/>
    </row>
    <row r="2629" ht="18.75" customHeight="1">
      <c r="I2629" s="22"/>
    </row>
    <row r="2630" ht="18.75" customHeight="1">
      <c r="I2630" s="22"/>
    </row>
    <row r="2631" ht="18.75" customHeight="1">
      <c r="I2631" s="22"/>
    </row>
    <row r="2632" ht="18.75" customHeight="1">
      <c r="I2632" s="22"/>
    </row>
    <row r="2633" ht="18.75" customHeight="1">
      <c r="I2633" s="22"/>
    </row>
    <row r="2634" ht="18.75" customHeight="1">
      <c r="I2634" s="22"/>
    </row>
    <row r="2635" ht="18.75" customHeight="1">
      <c r="I2635" s="22"/>
    </row>
    <row r="2636" ht="18.75" customHeight="1">
      <c r="I2636" s="22"/>
    </row>
    <row r="2637" ht="18.75" customHeight="1">
      <c r="I2637" s="22"/>
    </row>
    <row r="2638" ht="18.75" customHeight="1">
      <c r="I2638" s="22"/>
    </row>
    <row r="2639" ht="18.75" customHeight="1">
      <c r="I2639" s="22"/>
    </row>
    <row r="2640" ht="18.75" customHeight="1">
      <c r="I2640" s="22"/>
    </row>
    <row r="2641" ht="18.75" customHeight="1">
      <c r="I2641" s="22"/>
    </row>
    <row r="2642" ht="18.75" customHeight="1">
      <c r="I2642" s="22"/>
    </row>
    <row r="2643" ht="18.75" customHeight="1">
      <c r="I2643" s="22"/>
    </row>
    <row r="2644" ht="18.75" customHeight="1">
      <c r="I2644" s="22"/>
    </row>
    <row r="2645" ht="18.75" customHeight="1">
      <c r="I2645" s="22"/>
    </row>
    <row r="2646" ht="18.75" customHeight="1">
      <c r="I2646" s="22"/>
    </row>
    <row r="2647" ht="18.75" customHeight="1">
      <c r="I2647" s="22"/>
    </row>
    <row r="2648" ht="18.75" customHeight="1">
      <c r="I2648" s="22"/>
    </row>
    <row r="2649" ht="18.75" customHeight="1">
      <c r="I2649" s="22"/>
    </row>
    <row r="2650" ht="18.75" customHeight="1">
      <c r="I2650" s="22"/>
    </row>
    <row r="2651" ht="18.75" customHeight="1">
      <c r="I2651" s="22"/>
    </row>
    <row r="2652" ht="18.75" customHeight="1">
      <c r="I2652" s="22"/>
    </row>
    <row r="2653" ht="18.75" customHeight="1">
      <c r="I2653" s="22"/>
    </row>
    <row r="2654" ht="18.75" customHeight="1">
      <c r="I2654" s="22"/>
    </row>
    <row r="2655" ht="18.75" customHeight="1">
      <c r="I2655" s="22"/>
    </row>
    <row r="2656" ht="18.75" customHeight="1">
      <c r="I2656" s="22"/>
    </row>
    <row r="2657" ht="18.75" customHeight="1">
      <c r="I2657" s="22"/>
    </row>
    <row r="2658" ht="18.75" customHeight="1">
      <c r="I2658" s="22"/>
    </row>
    <row r="2659" ht="18.75" customHeight="1">
      <c r="I2659" s="22"/>
    </row>
    <row r="2660" ht="18.75" customHeight="1">
      <c r="I2660" s="22"/>
    </row>
    <row r="2661" ht="18.75" customHeight="1">
      <c r="I2661" s="22"/>
    </row>
    <row r="2662" ht="18.75" customHeight="1">
      <c r="I2662" s="22"/>
    </row>
    <row r="2663" ht="18.75" customHeight="1">
      <c r="I2663" s="22"/>
    </row>
    <row r="2664" ht="18.75" customHeight="1">
      <c r="I2664" s="22"/>
    </row>
    <row r="2665" ht="18.75" customHeight="1">
      <c r="I2665" s="22"/>
    </row>
    <row r="2666" ht="18.75" customHeight="1">
      <c r="I2666" s="22"/>
    </row>
    <row r="2667" ht="18.75" customHeight="1">
      <c r="I2667" s="22"/>
    </row>
    <row r="2668" ht="18.75" customHeight="1">
      <c r="I2668" s="22"/>
    </row>
    <row r="2669" ht="18.75" customHeight="1">
      <c r="I2669" s="22"/>
    </row>
    <row r="2670" ht="18.75" customHeight="1">
      <c r="I2670" s="22"/>
    </row>
    <row r="2671" ht="18.75" customHeight="1">
      <c r="I2671" s="22"/>
    </row>
    <row r="2672" ht="18.75" customHeight="1">
      <c r="I2672" s="22"/>
    </row>
    <row r="2673" ht="18.75" customHeight="1">
      <c r="I2673" s="22"/>
    </row>
    <row r="2674" ht="18.75" customHeight="1">
      <c r="I2674" s="22"/>
    </row>
    <row r="2675" ht="18.75" customHeight="1">
      <c r="I2675" s="22"/>
    </row>
    <row r="2676" ht="18.75" customHeight="1">
      <c r="I2676" s="22"/>
    </row>
    <row r="2677" ht="18.75" customHeight="1">
      <c r="I2677" s="22"/>
    </row>
    <row r="2678" ht="18.75" customHeight="1">
      <c r="I2678" s="22"/>
    </row>
    <row r="2679" ht="18.75" customHeight="1">
      <c r="I2679" s="22"/>
    </row>
    <row r="2680" ht="18.75" customHeight="1">
      <c r="I2680" s="22"/>
    </row>
    <row r="2681" ht="18.75" customHeight="1">
      <c r="I2681" s="22"/>
    </row>
    <row r="2682" ht="18.75" customHeight="1">
      <c r="I2682" s="22"/>
    </row>
    <row r="2683" ht="18.75" customHeight="1">
      <c r="I2683" s="22"/>
    </row>
    <row r="2684" ht="18.75" customHeight="1">
      <c r="I2684" s="22"/>
    </row>
    <row r="2685" ht="18.75" customHeight="1">
      <c r="I2685" s="22"/>
    </row>
    <row r="2686" ht="18.75" customHeight="1">
      <c r="I2686" s="22"/>
    </row>
    <row r="2687" ht="18.75" customHeight="1">
      <c r="I2687" s="22"/>
    </row>
    <row r="2688" ht="18.75" customHeight="1">
      <c r="I2688" s="22"/>
    </row>
    <row r="2689" ht="18.75" customHeight="1">
      <c r="I2689" s="22"/>
    </row>
    <row r="2690" ht="18.75" customHeight="1">
      <c r="I2690" s="22"/>
    </row>
    <row r="2691" ht="18.75" customHeight="1">
      <c r="I2691" s="22"/>
    </row>
    <row r="2692" ht="18.75" customHeight="1">
      <c r="I2692" s="22"/>
    </row>
    <row r="2693" ht="18.75" customHeight="1">
      <c r="I2693" s="22"/>
    </row>
    <row r="2694" ht="18.75" customHeight="1">
      <c r="I2694" s="22"/>
    </row>
    <row r="2695" ht="18.75" customHeight="1">
      <c r="I2695" s="22"/>
    </row>
    <row r="2696" ht="18.75" customHeight="1">
      <c r="I2696" s="22"/>
    </row>
    <row r="2697" ht="18.75" customHeight="1">
      <c r="I2697" s="22"/>
    </row>
    <row r="2698" ht="18.75" customHeight="1">
      <c r="I2698" s="22"/>
    </row>
    <row r="2699" ht="18.75" customHeight="1">
      <c r="I2699" s="22"/>
    </row>
    <row r="2700" ht="18.75" customHeight="1">
      <c r="I2700" s="22"/>
    </row>
    <row r="2701" ht="18.75" customHeight="1">
      <c r="I2701" s="22"/>
    </row>
    <row r="2702" ht="18.75" customHeight="1">
      <c r="I2702" s="22"/>
    </row>
    <row r="2703" ht="18.75" customHeight="1">
      <c r="I2703" s="22"/>
    </row>
    <row r="2704" ht="18.75" customHeight="1">
      <c r="I2704" s="22"/>
    </row>
    <row r="2705" ht="18.75" customHeight="1">
      <c r="I2705" s="22"/>
    </row>
    <row r="2706" ht="18.75" customHeight="1">
      <c r="I2706" s="22"/>
    </row>
    <row r="2707" ht="18.75" customHeight="1">
      <c r="I2707" s="22"/>
    </row>
    <row r="2708" ht="18.75" customHeight="1">
      <c r="I2708" s="22"/>
    </row>
    <row r="2709" ht="18.75" customHeight="1">
      <c r="I2709" s="22"/>
    </row>
    <row r="2710" ht="18.75" customHeight="1">
      <c r="I2710" s="22"/>
    </row>
    <row r="2711" ht="18.75" customHeight="1">
      <c r="I2711" s="22"/>
    </row>
    <row r="2712" ht="18.75" customHeight="1">
      <c r="I2712" s="22"/>
    </row>
    <row r="2713" ht="18.75" customHeight="1">
      <c r="I2713" s="22"/>
    </row>
    <row r="2714" ht="18.75" customHeight="1">
      <c r="I2714" s="22"/>
    </row>
    <row r="2715" ht="18.75" customHeight="1">
      <c r="I2715" s="22"/>
    </row>
    <row r="2716" ht="18.75" customHeight="1">
      <c r="I2716" s="22"/>
    </row>
    <row r="2717" ht="18.75" customHeight="1">
      <c r="I2717" s="22"/>
    </row>
    <row r="2718" ht="18.75" customHeight="1">
      <c r="I2718" s="22"/>
    </row>
    <row r="2719" ht="18.75" customHeight="1">
      <c r="I2719" s="22"/>
    </row>
    <row r="2720" ht="18.75" customHeight="1">
      <c r="I2720" s="22"/>
    </row>
    <row r="2721" ht="18.75" customHeight="1">
      <c r="I2721" s="22"/>
    </row>
    <row r="2722" ht="18.75" customHeight="1">
      <c r="I2722" s="22"/>
    </row>
    <row r="2723" ht="18.75" customHeight="1">
      <c r="I2723" s="22"/>
    </row>
    <row r="2724" ht="18.75" customHeight="1">
      <c r="I2724" s="22"/>
    </row>
    <row r="2725" ht="18.75" customHeight="1">
      <c r="I2725" s="22"/>
    </row>
    <row r="2726" ht="18.75" customHeight="1">
      <c r="I2726" s="22"/>
    </row>
    <row r="2727" ht="18.75" customHeight="1">
      <c r="I2727" s="22"/>
    </row>
    <row r="2728" ht="18.75" customHeight="1">
      <c r="I2728" s="22"/>
    </row>
    <row r="2729" ht="18.75" customHeight="1">
      <c r="I2729" s="22"/>
    </row>
    <row r="2730" ht="18.75" customHeight="1">
      <c r="I2730" s="22"/>
    </row>
    <row r="2731" ht="18.75" customHeight="1">
      <c r="I2731" s="22"/>
    </row>
    <row r="2732" ht="18.75" customHeight="1">
      <c r="I2732" s="22"/>
    </row>
    <row r="2733" ht="18.75" customHeight="1">
      <c r="I2733" s="22"/>
    </row>
    <row r="2734" ht="18.75" customHeight="1">
      <c r="I2734" s="22"/>
    </row>
    <row r="2735" ht="18.75" customHeight="1">
      <c r="I2735" s="22"/>
    </row>
    <row r="2736" ht="18.75" customHeight="1">
      <c r="I2736" s="22"/>
    </row>
    <row r="2737" ht="18.75" customHeight="1">
      <c r="I2737" s="22"/>
    </row>
    <row r="2738" ht="18.75" customHeight="1">
      <c r="I2738" s="22"/>
    </row>
    <row r="2739" ht="18.75" customHeight="1">
      <c r="I2739" s="22"/>
    </row>
    <row r="2740" ht="18.75" customHeight="1">
      <c r="I2740" s="22"/>
    </row>
  </sheetData>
  <sheetProtection/>
  <mergeCells count="3">
    <mergeCell ref="I38:I39"/>
    <mergeCell ref="B2:H2"/>
    <mergeCell ref="B3:H3"/>
  </mergeCells>
  <printOptions horizontalCentered="1"/>
  <pageMargins left="0.7480314960629921" right="0.2755905511811024" top="0.7086614173228347" bottom="0.15748031496062992" header="0.2755905511811024" footer="0.15748031496062992"/>
  <pageSetup fitToHeight="1" fitToWidth="1" horizontalDpi="600" verticalDpi="600" orientation="portrait" paperSize="9" scale="77" r:id="rId1"/>
  <headerFooter alignWithMargins="0">
    <oddHeader>&amp;LMAGYARPOLÁNY KÖZSÉG
 ÖNKORMÁNYZATA&amp;C2012.ÉVI KÖLTSÉGVETÉS
BEVÉTEL&amp;R2.melléklet Magyarpolány Község
Önkormányzata Képviselő-testületének
2/2012. (II.13.) önkormányzati rendeletéhez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zoomScalePageLayoutView="0" workbookViewId="0" topLeftCell="D1">
      <selection activeCell="L14" sqref="L14"/>
    </sheetView>
  </sheetViews>
  <sheetFormatPr defaultColWidth="9.00390625" defaultRowHeight="16.5" customHeight="1"/>
  <cols>
    <col min="1" max="1" width="5.625" style="82" customWidth="1"/>
    <col min="2" max="2" width="11.875" style="83" customWidth="1"/>
    <col min="3" max="3" width="36.375" style="82" bestFit="1" customWidth="1"/>
    <col min="4" max="4" width="11.75390625" style="84" bestFit="1" customWidth="1"/>
    <col min="5" max="5" width="14.00390625" style="82" customWidth="1"/>
    <col min="6" max="6" width="12.125" style="82" bestFit="1" customWidth="1"/>
    <col min="7" max="7" width="10.875" style="82" bestFit="1" customWidth="1"/>
    <col min="8" max="8" width="12.625" style="82" bestFit="1" customWidth="1"/>
    <col min="9" max="9" width="14.00390625" style="82" bestFit="1" customWidth="1"/>
    <col min="10" max="10" width="11.25390625" style="82" bestFit="1" customWidth="1"/>
    <col min="11" max="11" width="10.75390625" style="82" bestFit="1" customWidth="1"/>
    <col min="12" max="12" width="10.375" style="82" bestFit="1" customWidth="1"/>
    <col min="13" max="16384" width="9.125" style="82" customWidth="1"/>
  </cols>
  <sheetData>
    <row r="1" ht="16.5" customHeight="1">
      <c r="L1" s="134" t="s">
        <v>363</v>
      </c>
    </row>
    <row r="2" spans="1:12" s="87" customFormat="1" ht="12.75">
      <c r="A2" s="85"/>
      <c r="B2" s="5" t="s">
        <v>0</v>
      </c>
      <c r="C2" s="5" t="s">
        <v>1</v>
      </c>
      <c r="D2" s="86" t="s">
        <v>305</v>
      </c>
      <c r="E2" s="5" t="s">
        <v>306</v>
      </c>
      <c r="F2" s="5" t="s">
        <v>2</v>
      </c>
      <c r="G2" s="5" t="s">
        <v>307</v>
      </c>
      <c r="H2" s="5" t="s">
        <v>308</v>
      </c>
      <c r="I2" s="5" t="s">
        <v>309</v>
      </c>
      <c r="J2" s="5" t="s">
        <v>310</v>
      </c>
      <c r="K2" s="5" t="s">
        <v>311</v>
      </c>
      <c r="L2" s="5" t="s">
        <v>312</v>
      </c>
    </row>
    <row r="3" spans="1:12" s="84" customFormat="1" ht="51">
      <c r="A3" s="88">
        <v>1</v>
      </c>
      <c r="B3" s="89" t="s">
        <v>313</v>
      </c>
      <c r="C3" s="89" t="s">
        <v>314</v>
      </c>
      <c r="D3" s="90" t="s">
        <v>315</v>
      </c>
      <c r="E3" s="89" t="s">
        <v>316</v>
      </c>
      <c r="F3" s="89" t="s">
        <v>317</v>
      </c>
      <c r="G3" s="89" t="s">
        <v>318</v>
      </c>
      <c r="H3" s="89" t="s">
        <v>319</v>
      </c>
      <c r="I3" s="89" t="s">
        <v>320</v>
      </c>
      <c r="J3" s="89" t="s">
        <v>321</v>
      </c>
      <c r="K3" s="89" t="s">
        <v>322</v>
      </c>
      <c r="L3" s="91" t="s">
        <v>323</v>
      </c>
    </row>
    <row r="4" spans="1:12" s="84" customFormat="1" ht="12.75">
      <c r="A4" s="88">
        <v>2</v>
      </c>
      <c r="B4" s="86">
        <v>5221101</v>
      </c>
      <c r="C4" s="92" t="s">
        <v>324</v>
      </c>
      <c r="D4" s="15">
        <f>SUM(E4:L4)</f>
        <v>30989</v>
      </c>
      <c r="E4" s="15"/>
      <c r="F4" s="15"/>
      <c r="G4" s="15">
        <f>SUM('3.asz.m.kiadások-szakfa.'!C20)</f>
        <v>2159</v>
      </c>
      <c r="H4" s="15"/>
      <c r="I4" s="15"/>
      <c r="J4" s="15">
        <f>SUM('3.asz.m.kiadások-szakfa.'!C13)</f>
        <v>28830</v>
      </c>
      <c r="K4" s="15"/>
      <c r="L4" s="15"/>
    </row>
    <row r="5" spans="1:12" ht="12.75">
      <c r="A5" s="88">
        <v>3</v>
      </c>
      <c r="B5" s="5">
        <v>8411121</v>
      </c>
      <c r="C5" s="4" t="s">
        <v>325</v>
      </c>
      <c r="D5" s="15">
        <f>SUM(E5:L5)</f>
        <v>7980.668200000001</v>
      </c>
      <c r="E5" s="32">
        <f>SUM('3.asz.m.kiadások-szakfa.'!C32)</f>
        <v>6182</v>
      </c>
      <c r="F5" s="32">
        <f>SUM('3.asz.m.kiadások-szakfa.'!C35)</f>
        <v>1458.3870000000002</v>
      </c>
      <c r="G5" s="32">
        <f>SUM('3.asz.m.kiadások-szakfa.'!C43)</f>
        <v>340.2812</v>
      </c>
      <c r="H5" s="32"/>
      <c r="I5" s="32"/>
      <c r="J5" s="32"/>
      <c r="K5" s="32"/>
      <c r="L5" s="32"/>
    </row>
    <row r="6" spans="1:12" ht="12.75">
      <c r="A6" s="88">
        <v>4</v>
      </c>
      <c r="B6" s="5">
        <v>8414021</v>
      </c>
      <c r="C6" s="4" t="s">
        <v>326</v>
      </c>
      <c r="D6" s="15">
        <f>SUM(E6:L6)</f>
        <v>4519.93</v>
      </c>
      <c r="E6" s="32"/>
      <c r="F6" s="32"/>
      <c r="G6" s="32">
        <f>SUM('3.asz.m.kiadások-szakfa.'!C82)</f>
        <v>4519.93</v>
      </c>
      <c r="H6" s="32"/>
      <c r="I6" s="32"/>
      <c r="J6" s="32"/>
      <c r="K6" s="32"/>
      <c r="L6" s="32"/>
    </row>
    <row r="7" spans="1:12" ht="12.75">
      <c r="A7" s="88">
        <v>5</v>
      </c>
      <c r="B7" s="27">
        <v>8414031</v>
      </c>
      <c r="C7" s="93" t="s">
        <v>327</v>
      </c>
      <c r="D7" s="11">
        <f>SUM(D8:D12)</f>
        <v>68125.36</v>
      </c>
      <c r="E7" s="11">
        <f aca="true" t="shared" si="0" ref="E7:K7">SUM(E8:E12)</f>
        <v>3142.5</v>
      </c>
      <c r="F7" s="11">
        <f t="shared" si="0"/>
        <v>824.8500000000001</v>
      </c>
      <c r="G7" s="11">
        <f t="shared" si="0"/>
        <v>19536.010000000002</v>
      </c>
      <c r="H7" s="11">
        <f t="shared" si="0"/>
        <v>0</v>
      </c>
      <c r="I7" s="11">
        <f t="shared" si="0"/>
        <v>2435</v>
      </c>
      <c r="J7" s="11">
        <f t="shared" si="0"/>
        <v>37399</v>
      </c>
      <c r="K7" s="11">
        <f t="shared" si="0"/>
        <v>4788</v>
      </c>
      <c r="L7" s="11"/>
    </row>
    <row r="8" spans="1:12" ht="12.75">
      <c r="A8" s="88">
        <v>6</v>
      </c>
      <c r="B8" s="5"/>
      <c r="C8" s="94" t="s">
        <v>328</v>
      </c>
      <c r="D8" s="15">
        <f aca="true" t="shared" si="1" ref="D8:D25">SUM(E8:L8)</f>
        <v>1238.25</v>
      </c>
      <c r="E8" s="32"/>
      <c r="F8" s="32"/>
      <c r="G8" s="32">
        <f>SUM('3.asz.m.kiadások-szakfa.'!C96)</f>
        <v>1238.25</v>
      </c>
      <c r="H8" s="32"/>
      <c r="I8" s="32"/>
      <c r="J8" s="32"/>
      <c r="K8" s="32"/>
      <c r="L8" s="32"/>
    </row>
    <row r="9" spans="1:12" ht="12.75">
      <c r="A9" s="88">
        <v>7</v>
      </c>
      <c r="B9" s="5"/>
      <c r="C9" s="94" t="s">
        <v>329</v>
      </c>
      <c r="D9" s="15">
        <f t="shared" si="1"/>
        <v>1244.5</v>
      </c>
      <c r="E9" s="32"/>
      <c r="F9" s="32"/>
      <c r="G9" s="32">
        <f>SUM('3.asz.m.kiadások-szakfa.'!C108)</f>
        <v>444.5</v>
      </c>
      <c r="H9" s="32"/>
      <c r="I9" s="32">
        <f>SUM('3.asz.m.kiadások-szakfa.'!C103)</f>
        <v>800</v>
      </c>
      <c r="J9" s="32"/>
      <c r="K9" s="32"/>
      <c r="L9" s="32"/>
    </row>
    <row r="10" spans="1:12" ht="12.75">
      <c r="A10" s="88">
        <v>8</v>
      </c>
      <c r="B10" s="5"/>
      <c r="C10" s="94" t="s">
        <v>330</v>
      </c>
      <c r="D10" s="15">
        <f t="shared" si="1"/>
        <v>3572.5</v>
      </c>
      <c r="E10" s="32">
        <f>SUM('3.asz.m.kiadások-szakfa.'!C117)</f>
        <v>1320</v>
      </c>
      <c r="F10" s="32">
        <f>SUM('3.asz.m.kiadások-szakfa.'!C119)</f>
        <v>356.40000000000003</v>
      </c>
      <c r="G10" s="32">
        <f>SUM('3.asz.m.kiadások-szakfa.'!C135)</f>
        <v>1896.1</v>
      </c>
      <c r="H10" s="32"/>
      <c r="I10" s="32"/>
      <c r="J10" s="32"/>
      <c r="K10" s="32"/>
      <c r="L10" s="32"/>
    </row>
    <row r="11" spans="1:12" ht="12.75">
      <c r="A11" s="88">
        <v>9</v>
      </c>
      <c r="B11" s="5"/>
      <c r="C11" s="94" t="s">
        <v>521</v>
      </c>
      <c r="D11" s="15">
        <f>SUM(E11:L11)</f>
        <v>9736.9</v>
      </c>
      <c r="E11" s="32"/>
      <c r="F11" s="32"/>
      <c r="G11" s="32">
        <f>SUM('3.asz.m.kiadások-szakfa.'!C68)</f>
        <v>3313.9</v>
      </c>
      <c r="H11" s="32"/>
      <c r="I11" s="32">
        <f>SUM('3.asz.m.kiadások-szakfa.'!C50)</f>
        <v>1635</v>
      </c>
      <c r="J11" s="32"/>
      <c r="K11" s="32">
        <f>SUM('3.asz.m.kiadások-szakfa.'!C51)</f>
        <v>4788</v>
      </c>
      <c r="L11" s="32"/>
    </row>
    <row r="12" spans="1:12" ht="12.75">
      <c r="A12" s="88">
        <v>10</v>
      </c>
      <c r="B12" s="5"/>
      <c r="C12" s="94" t="s">
        <v>331</v>
      </c>
      <c r="D12" s="15">
        <f t="shared" si="1"/>
        <v>52333.21</v>
      </c>
      <c r="E12" s="32">
        <f>SUM('3.asz.m.kiadások-szakfa.'!C162)</f>
        <v>1822.5</v>
      </c>
      <c r="F12" s="32">
        <f>SUM('3.asz.m.kiadások-szakfa.'!C165)</f>
        <v>468.45000000000005</v>
      </c>
      <c r="G12" s="32">
        <f>SUM('3.asz.m.kiadások-szakfa.'!C197)</f>
        <v>12643.26</v>
      </c>
      <c r="H12" s="32"/>
      <c r="I12" s="32"/>
      <c r="J12" s="32">
        <f>SUM('3.asz.m.kiadások-szakfa.'!C158)</f>
        <v>37399</v>
      </c>
      <c r="K12" s="32"/>
      <c r="L12" s="32"/>
    </row>
    <row r="13" spans="1:12" ht="12.75">
      <c r="A13" s="88">
        <v>11</v>
      </c>
      <c r="B13" s="5">
        <v>8419075</v>
      </c>
      <c r="C13" s="4" t="s">
        <v>332</v>
      </c>
      <c r="D13" s="15">
        <f t="shared" si="1"/>
        <v>93562.04000000001</v>
      </c>
      <c r="E13" s="32"/>
      <c r="F13" s="32"/>
      <c r="G13" s="32"/>
      <c r="H13" s="32"/>
      <c r="I13" s="32">
        <f>SUM('3.asz.m.kiadások-szakfa.'!C216)</f>
        <v>93562.04000000001</v>
      </c>
      <c r="J13" s="32"/>
      <c r="K13" s="32"/>
      <c r="L13" s="32"/>
    </row>
    <row r="14" spans="1:12" ht="12.75">
      <c r="A14" s="88">
        <v>12</v>
      </c>
      <c r="B14" s="5">
        <v>8419089</v>
      </c>
      <c r="C14" s="4" t="s">
        <v>333</v>
      </c>
      <c r="D14" s="15">
        <f t="shared" si="1"/>
        <v>36826</v>
      </c>
      <c r="E14" s="32"/>
      <c r="F14" s="32"/>
      <c r="G14" s="32"/>
      <c r="H14" s="32"/>
      <c r="I14" s="32"/>
      <c r="J14" s="32"/>
      <c r="K14" s="32"/>
      <c r="L14" s="32">
        <f>SUM('3.asz.m.kiadások-szakfa.'!C229)</f>
        <v>36826</v>
      </c>
    </row>
    <row r="15" spans="1:12" ht="12.75">
      <c r="A15" s="88">
        <v>13</v>
      </c>
      <c r="B15" s="5">
        <v>8690411</v>
      </c>
      <c r="C15" s="4" t="s">
        <v>334</v>
      </c>
      <c r="D15" s="15">
        <f t="shared" si="1"/>
        <v>2657.065</v>
      </c>
      <c r="E15" s="32">
        <f>SUM('3.asz.m.kiadások-szakfa.'!C242)</f>
        <v>1775</v>
      </c>
      <c r="F15" s="32">
        <f>SUM('3.asz.m.kiadások-szakfa.'!C245)</f>
        <v>468.45500000000004</v>
      </c>
      <c r="G15" s="32">
        <f>SUM('3.asz.m.kiadások-szakfa.'!C264)</f>
        <v>413.61</v>
      </c>
      <c r="H15" s="32"/>
      <c r="I15" s="32"/>
      <c r="J15" s="32"/>
      <c r="K15" s="32"/>
      <c r="L15" s="32"/>
    </row>
    <row r="16" spans="1:12" ht="12.75">
      <c r="A16" s="88">
        <v>14</v>
      </c>
      <c r="B16" s="5">
        <v>8821111</v>
      </c>
      <c r="C16" s="4" t="s">
        <v>335</v>
      </c>
      <c r="D16" s="15">
        <f t="shared" si="1"/>
        <v>2164</v>
      </c>
      <c r="E16" s="32"/>
      <c r="F16" s="32"/>
      <c r="G16" s="32"/>
      <c r="H16" s="32">
        <f>SUM('3.asz.m.kiadások-szakfa.'!C275)</f>
        <v>2164</v>
      </c>
      <c r="I16" s="32"/>
      <c r="J16" s="32"/>
      <c r="K16" s="32"/>
      <c r="L16" s="32"/>
    </row>
    <row r="17" spans="1:12" ht="12.75">
      <c r="A17" s="88">
        <v>15</v>
      </c>
      <c r="B17" s="5">
        <v>8821131</v>
      </c>
      <c r="C17" s="4" t="s">
        <v>234</v>
      </c>
      <c r="D17" s="15">
        <f t="shared" si="1"/>
        <v>180</v>
      </c>
      <c r="E17" s="32"/>
      <c r="F17" s="32"/>
      <c r="G17" s="32"/>
      <c r="H17" s="32">
        <f>SUM('3.asz.m.kiadások-szakfa.'!C283)</f>
        <v>180</v>
      </c>
      <c r="I17" s="32"/>
      <c r="J17" s="32"/>
      <c r="K17" s="32"/>
      <c r="L17" s="32"/>
    </row>
    <row r="18" spans="1:12" ht="12.75">
      <c r="A18" s="88">
        <v>16</v>
      </c>
      <c r="B18" s="5">
        <v>8821221</v>
      </c>
      <c r="C18" s="4" t="s">
        <v>237</v>
      </c>
      <c r="D18" s="15">
        <f t="shared" si="1"/>
        <v>1000</v>
      </c>
      <c r="E18" s="32"/>
      <c r="F18" s="32"/>
      <c r="G18" s="32"/>
      <c r="H18" s="32">
        <f>SUM('3.asz.m.kiadások-szakfa.'!C291)</f>
        <v>1000</v>
      </c>
      <c r="I18" s="32"/>
      <c r="J18" s="32"/>
      <c r="K18" s="32"/>
      <c r="L18" s="32"/>
    </row>
    <row r="19" spans="1:12" ht="12.75">
      <c r="A19" s="88">
        <v>17</v>
      </c>
      <c r="B19" s="5">
        <v>8821231</v>
      </c>
      <c r="C19" s="4" t="s">
        <v>241</v>
      </c>
      <c r="D19" s="15">
        <f t="shared" si="1"/>
        <v>300</v>
      </c>
      <c r="E19" s="32"/>
      <c r="F19" s="32"/>
      <c r="G19" s="32"/>
      <c r="H19" s="32">
        <f>SUM('3.asz.m.kiadások-szakfa.'!C299)</f>
        <v>300</v>
      </c>
      <c r="I19" s="32"/>
      <c r="J19" s="32"/>
      <c r="K19" s="32"/>
      <c r="L19" s="32"/>
    </row>
    <row r="20" spans="1:12" ht="12.75">
      <c r="A20" s="88">
        <v>18</v>
      </c>
      <c r="B20" s="5">
        <v>8821291</v>
      </c>
      <c r="C20" s="4" t="s">
        <v>336</v>
      </c>
      <c r="D20" s="15">
        <f t="shared" si="1"/>
        <v>810</v>
      </c>
      <c r="E20" s="32"/>
      <c r="F20" s="32"/>
      <c r="G20" s="32"/>
      <c r="H20" s="32">
        <f>SUM('3.asz.m.kiadások-szakfa.'!C309)</f>
        <v>810</v>
      </c>
      <c r="I20" s="32"/>
      <c r="J20" s="32"/>
      <c r="K20" s="32"/>
      <c r="L20" s="32"/>
    </row>
    <row r="21" spans="1:12" ht="12.75">
      <c r="A21" s="88">
        <v>19</v>
      </c>
      <c r="B21" s="5">
        <v>8821161</v>
      </c>
      <c r="C21" s="4" t="s">
        <v>337</v>
      </c>
      <c r="D21" s="15">
        <f t="shared" si="1"/>
        <v>711</v>
      </c>
      <c r="E21" s="32"/>
      <c r="F21" s="32">
        <f>SUM('3.asz.m.kiadások-szakfa.'!C317)</f>
        <v>151</v>
      </c>
      <c r="G21" s="32"/>
      <c r="H21" s="32">
        <f>SUM('3.asz.m.kiadások-szakfa.'!C316)</f>
        <v>560</v>
      </c>
      <c r="I21" s="32"/>
      <c r="J21" s="32"/>
      <c r="K21" s="32"/>
      <c r="L21" s="32"/>
    </row>
    <row r="22" spans="1:12" ht="12.75">
      <c r="A22" s="88">
        <v>20</v>
      </c>
      <c r="B22" s="5">
        <v>8903021</v>
      </c>
      <c r="C22" s="4" t="s">
        <v>338</v>
      </c>
      <c r="D22" s="15">
        <f t="shared" si="1"/>
        <v>1715</v>
      </c>
      <c r="E22" s="32"/>
      <c r="F22" s="32"/>
      <c r="G22" s="32"/>
      <c r="H22" s="32"/>
      <c r="I22" s="32">
        <f>SUM('3.asz.m.kiadások-szakfa.'!C329)</f>
        <v>1715</v>
      </c>
      <c r="J22" s="32"/>
      <c r="K22" s="32"/>
      <c r="L22" s="32"/>
    </row>
    <row r="23" spans="1:12" ht="12.75">
      <c r="A23" s="88">
        <v>21</v>
      </c>
      <c r="B23" s="5">
        <v>8904421</v>
      </c>
      <c r="C23" s="4" t="s">
        <v>339</v>
      </c>
      <c r="D23" s="15">
        <f t="shared" si="1"/>
        <v>3256.435</v>
      </c>
      <c r="E23" s="32">
        <f>SUM('3.asz.m.kiadások-szakfa.'!C338)</f>
        <v>2781</v>
      </c>
      <c r="F23" s="32">
        <f>SUM('3.asz.m.kiadások-szakfa.'!C340)</f>
        <v>375.435</v>
      </c>
      <c r="G23" s="32">
        <f>SUM('3.asz.m.kiadások-szakfa.'!C343)</f>
        <v>100</v>
      </c>
      <c r="H23" s="32"/>
      <c r="I23" s="32"/>
      <c r="J23" s="32"/>
      <c r="K23" s="32"/>
      <c r="L23" s="32"/>
    </row>
    <row r="24" spans="1:12" s="95" customFormat="1" ht="12.75">
      <c r="A24" s="88">
        <v>22</v>
      </c>
      <c r="B24" s="5">
        <v>9101231</v>
      </c>
      <c r="C24" s="4" t="s">
        <v>340</v>
      </c>
      <c r="D24" s="15">
        <f t="shared" si="1"/>
        <v>2472.69</v>
      </c>
      <c r="E24" s="32">
        <f>SUM('3.asz.m.kiadások-szakfa.'!C353)</f>
        <v>317</v>
      </c>
      <c r="F24" s="32">
        <f>SUM('3.asz.m.kiadások-szakfa.'!C355)</f>
        <v>85.59</v>
      </c>
      <c r="G24" s="32">
        <f>SUM('3.asz.m.kiadások-szakfa.'!C370)</f>
        <v>2070.1</v>
      </c>
      <c r="H24" s="32"/>
      <c r="I24" s="32"/>
      <c r="J24" s="32"/>
      <c r="K24" s="32"/>
      <c r="L24" s="32"/>
    </row>
    <row r="25" spans="1:12" ht="12.75">
      <c r="A25" s="88">
        <v>23</v>
      </c>
      <c r="B25" s="5">
        <v>9603021</v>
      </c>
      <c r="C25" s="4" t="s">
        <v>341</v>
      </c>
      <c r="D25" s="15">
        <f t="shared" si="1"/>
        <v>1220</v>
      </c>
      <c r="E25" s="32"/>
      <c r="F25" s="32"/>
      <c r="G25" s="32">
        <f>SUM('3.asz.m.kiadások-szakfa.'!C389)</f>
        <v>220</v>
      </c>
      <c r="H25" s="32"/>
      <c r="I25" s="32"/>
      <c r="J25" s="32">
        <f>SUM('3.asz.m.kiadások-szakfa.'!C380)</f>
        <v>1000</v>
      </c>
      <c r="K25" s="32"/>
      <c r="L25" s="32"/>
    </row>
    <row r="26" spans="1:12" s="95" customFormat="1" ht="16.5" customHeight="1">
      <c r="A26" s="88">
        <v>24</v>
      </c>
      <c r="B26" s="250" t="s">
        <v>342</v>
      </c>
      <c r="C26" s="250"/>
      <c r="D26" s="11">
        <f>SUM(D4+D5+D6+D7+D13+D14+D15+D16+D18+D19+D20+D21+D22+D23+D24+D25+D17)</f>
        <v>258489.1882</v>
      </c>
      <c r="E26" s="11">
        <f>SUM(E4+E5+E6+E7+E13+E14+E15+E16+E18+E19+E20+E21+E22+E23+E24+E25+E17)</f>
        <v>14197.5</v>
      </c>
      <c r="F26" s="11">
        <f>SUM(F4+F5+F6+F7+F13+F14+F15+F16+F18+F19+F20+F21+F22+F23+F24+F25+F17)-1</f>
        <v>3362.717</v>
      </c>
      <c r="G26" s="11">
        <f aca="true" t="shared" si="2" ref="G26:L26">SUM(G4+G5+G6+G7+G13+G14+G15+G16+G18+G19+G20+G21+G22+G23+G24+G25+G17)</f>
        <v>29358.9312</v>
      </c>
      <c r="H26" s="11">
        <f t="shared" si="2"/>
        <v>5014</v>
      </c>
      <c r="I26" s="11">
        <f t="shared" si="2"/>
        <v>97712.04000000001</v>
      </c>
      <c r="J26" s="11">
        <f t="shared" si="2"/>
        <v>67229</v>
      </c>
      <c r="K26" s="11">
        <f t="shared" si="2"/>
        <v>4788</v>
      </c>
      <c r="L26" s="11">
        <f t="shared" si="2"/>
        <v>36826</v>
      </c>
    </row>
    <row r="27" spans="2:12" ht="16.5" customHeight="1">
      <c r="B27" s="73"/>
      <c r="C27" s="2"/>
      <c r="D27" s="28"/>
      <c r="E27" s="96"/>
      <c r="F27" s="96"/>
      <c r="G27" s="96"/>
      <c r="H27" s="96"/>
      <c r="I27" s="96"/>
      <c r="J27" s="96"/>
      <c r="K27" s="96"/>
      <c r="L27" s="96"/>
    </row>
    <row r="28" spans="2:12" s="95" customFormat="1" ht="16.5" customHeight="1">
      <c r="B28"/>
      <c r="C28"/>
      <c r="D28"/>
      <c r="E28"/>
      <c r="F28"/>
      <c r="G28"/>
      <c r="H28"/>
      <c r="I28"/>
      <c r="J28"/>
      <c r="K28"/>
      <c r="L28"/>
    </row>
    <row r="29" spans="2:12" ht="16.5" customHeight="1">
      <c r="B29"/>
      <c r="C29"/>
      <c r="D29"/>
      <c r="E29"/>
      <c r="F29"/>
      <c r="G29"/>
      <c r="H29"/>
      <c r="I29"/>
      <c r="J29"/>
      <c r="K29"/>
      <c r="L29"/>
    </row>
    <row r="30" spans="2:12" ht="16.5" customHeight="1">
      <c r="B30" s="97"/>
      <c r="C30" s="3"/>
      <c r="D30" s="98"/>
      <c r="E30" s="3"/>
      <c r="F30" s="3"/>
      <c r="G30" s="3"/>
      <c r="H30" s="3"/>
      <c r="I30" s="3"/>
      <c r="J30" s="3"/>
      <c r="K30" s="3"/>
      <c r="L30" s="3"/>
    </row>
  </sheetData>
  <sheetProtection/>
  <mergeCells count="1">
    <mergeCell ref="B26:C26"/>
  </mergeCells>
  <printOptions/>
  <pageMargins left="0.1968503937007874" right="0.15748031496062992" top="1.299212598425197" bottom="0.984251968503937" header="0.5118110236220472" footer="0.5118110236220472"/>
  <pageSetup fitToHeight="1" fitToWidth="1" horizontalDpi="600" verticalDpi="600" orientation="landscape" paperSize="9" scale="91" r:id="rId1"/>
  <headerFooter alignWithMargins="0">
    <oddHeader>&amp;LMAGYARPOLÁNY KÖZSÉG 
ÖNKORMÁNYZATA&amp;C2012.ÉVI KÖLTSÉGVETÉS
KIADÁSOK 
&amp;R3.melléklet Magyarpolány Község
Önkormányzata Képviselő-testületének
2/2012. (II.13.) önkormányzati rendeletéhez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51"/>
  <sheetViews>
    <sheetView view="pageLayout" zoomScaleSheetLayoutView="100" workbookViewId="0" topLeftCell="A1">
      <selection activeCell="K6" sqref="K6"/>
    </sheetView>
  </sheetViews>
  <sheetFormatPr defaultColWidth="9.00390625" defaultRowHeight="12.75"/>
  <cols>
    <col min="1" max="1" width="5.125" style="24" bestFit="1" customWidth="1"/>
    <col min="2" max="2" width="65.375" style="0" customWidth="1"/>
    <col min="3" max="3" width="11.00390625" style="0" bestFit="1" customWidth="1"/>
    <col min="4" max="4" width="12.75390625" style="24" hidden="1" customWidth="1"/>
    <col min="5" max="5" width="31.125" style="0" hidden="1" customWidth="1"/>
    <col min="6" max="6" width="11.375" style="0" bestFit="1" customWidth="1"/>
  </cols>
  <sheetData>
    <row r="1" spans="1:3" ht="12.75">
      <c r="A1" s="24" t="s">
        <v>4</v>
      </c>
      <c r="B1" s="25" t="s">
        <v>383</v>
      </c>
      <c r="C1" s="133" t="s">
        <v>363</v>
      </c>
    </row>
    <row r="2" spans="2:3" ht="12.75">
      <c r="B2" s="25" t="s">
        <v>84</v>
      </c>
      <c r="C2" s="25"/>
    </row>
    <row r="3" spans="2:4" ht="12.75">
      <c r="B3" s="2"/>
      <c r="C3" s="2" t="s">
        <v>85</v>
      </c>
      <c r="D3" s="24" t="s">
        <v>86</v>
      </c>
    </row>
    <row r="4" spans="1:3" s="24" customFormat="1" ht="12.75">
      <c r="A4" s="26"/>
      <c r="B4" s="27" t="s">
        <v>0</v>
      </c>
      <c r="C4" s="27" t="s">
        <v>2</v>
      </c>
    </row>
    <row r="5" spans="1:3" ht="12.75">
      <c r="A5" s="26">
        <v>1</v>
      </c>
      <c r="B5" s="92" t="s">
        <v>537</v>
      </c>
      <c r="C5" s="15">
        <v>830</v>
      </c>
    </row>
    <row r="6" spans="1:3" ht="12.75">
      <c r="A6" s="26">
        <v>2</v>
      </c>
      <c r="B6" s="92" t="s">
        <v>538</v>
      </c>
      <c r="C6" s="15">
        <v>225</v>
      </c>
    </row>
    <row r="7" spans="1:3" ht="12.75">
      <c r="A7" s="26">
        <v>3</v>
      </c>
      <c r="B7" s="92" t="s">
        <v>532</v>
      </c>
      <c r="C7" s="15">
        <v>10236</v>
      </c>
    </row>
    <row r="8" spans="1:3" ht="12.75">
      <c r="A8" s="26">
        <v>4</v>
      </c>
      <c r="B8" s="92" t="s">
        <v>533</v>
      </c>
      <c r="C8" s="15">
        <v>2764</v>
      </c>
    </row>
    <row r="9" spans="1:3" ht="12.75">
      <c r="A9" s="26">
        <v>5</v>
      </c>
      <c r="B9" s="92" t="s">
        <v>531</v>
      </c>
      <c r="C9" s="15">
        <v>11024</v>
      </c>
    </row>
    <row r="10" spans="1:3" ht="12.75">
      <c r="A10" s="26">
        <v>6</v>
      </c>
      <c r="B10" s="92" t="s">
        <v>534</v>
      </c>
      <c r="C10" s="15">
        <v>2976</v>
      </c>
    </row>
    <row r="11" spans="1:3" ht="12.75">
      <c r="A11" s="26">
        <v>7</v>
      </c>
      <c r="B11" s="29" t="s">
        <v>535</v>
      </c>
      <c r="C11" s="15">
        <v>610</v>
      </c>
    </row>
    <row r="12" spans="1:3" ht="12.75">
      <c r="A12" s="26">
        <v>8</v>
      </c>
      <c r="B12" s="29" t="s">
        <v>536</v>
      </c>
      <c r="C12" s="15">
        <v>165</v>
      </c>
    </row>
    <row r="13" spans="1:3" ht="12.75">
      <c r="A13" s="26">
        <v>9</v>
      </c>
      <c r="B13" s="30" t="s">
        <v>88</v>
      </c>
      <c r="C13" s="23">
        <f>SUM(C5:C12)</f>
        <v>28830</v>
      </c>
    </row>
    <row r="14" spans="1:4" ht="12.75">
      <c r="A14" s="26">
        <v>10</v>
      </c>
      <c r="B14" s="31" t="s">
        <v>89</v>
      </c>
      <c r="C14" s="32">
        <v>1000</v>
      </c>
      <c r="D14" s="24">
        <v>55219</v>
      </c>
    </row>
    <row r="15" spans="1:3" ht="12.75">
      <c r="A15" s="26">
        <v>11</v>
      </c>
      <c r="B15" s="31" t="s">
        <v>90</v>
      </c>
      <c r="C15" s="32">
        <v>200</v>
      </c>
    </row>
    <row r="16" spans="1:4" ht="15.75">
      <c r="A16" s="26">
        <v>12</v>
      </c>
      <c r="B16" s="33" t="s">
        <v>91</v>
      </c>
      <c r="C16" s="32">
        <v>500</v>
      </c>
      <c r="D16" s="24">
        <v>55218</v>
      </c>
    </row>
    <row r="17" spans="1:3" ht="12.75">
      <c r="A17" s="26">
        <v>13</v>
      </c>
      <c r="B17" s="30" t="s">
        <v>92</v>
      </c>
      <c r="C17" s="23">
        <f>SUM(C14:C16)</f>
        <v>1700</v>
      </c>
    </row>
    <row r="18" spans="1:4" ht="12.75">
      <c r="A18" s="26">
        <v>14</v>
      </c>
      <c r="B18" s="31" t="s">
        <v>93</v>
      </c>
      <c r="C18" s="32">
        <f>SUM(C17*0.27)</f>
        <v>459.00000000000006</v>
      </c>
      <c r="D18" s="24">
        <v>561111</v>
      </c>
    </row>
    <row r="19" spans="1:3" ht="12.75">
      <c r="A19" s="26">
        <v>15</v>
      </c>
      <c r="B19" s="30" t="s">
        <v>94</v>
      </c>
      <c r="C19" s="23">
        <f>SUM(C18)</f>
        <v>459.00000000000006</v>
      </c>
    </row>
    <row r="20" spans="1:3" ht="12.75">
      <c r="A20" s="26">
        <v>16</v>
      </c>
      <c r="B20" s="30" t="s">
        <v>95</v>
      </c>
      <c r="C20" s="23">
        <f>SUM(C17+C19)</f>
        <v>2159</v>
      </c>
    </row>
    <row r="21" spans="1:3" ht="12.75">
      <c r="A21" s="252">
        <v>17</v>
      </c>
      <c r="B21" s="251" t="s">
        <v>96</v>
      </c>
      <c r="C21" s="260">
        <f>SUM(C20+C13)</f>
        <v>30989</v>
      </c>
    </row>
    <row r="22" spans="1:3" ht="12.75">
      <c r="A22" s="252"/>
      <c r="B22" s="251"/>
      <c r="C22" s="261"/>
    </row>
    <row r="24" spans="1:3" ht="12.75">
      <c r="A24" s="24" t="s">
        <v>31</v>
      </c>
      <c r="B24" s="25" t="s">
        <v>97</v>
      </c>
      <c r="C24" s="34"/>
    </row>
    <row r="25" spans="2:3" ht="12.75">
      <c r="B25" s="25" t="s">
        <v>98</v>
      </c>
      <c r="C25" s="25"/>
    </row>
    <row r="26" spans="2:3" ht="12.75">
      <c r="B26" s="25"/>
      <c r="C26" s="2" t="s">
        <v>99</v>
      </c>
    </row>
    <row r="27" spans="1:3" s="24" customFormat="1" ht="12.75">
      <c r="A27" s="26"/>
      <c r="B27" s="27" t="s">
        <v>0</v>
      </c>
      <c r="C27" s="27" t="s">
        <v>2</v>
      </c>
    </row>
    <row r="28" spans="1:4" ht="12.75">
      <c r="A28" s="26">
        <v>1</v>
      </c>
      <c r="B28" s="4" t="s">
        <v>100</v>
      </c>
      <c r="C28" s="32">
        <v>4638</v>
      </c>
      <c r="D28" s="24">
        <v>511112</v>
      </c>
    </row>
    <row r="29" spans="1:4" ht="12.75">
      <c r="A29" s="26">
        <v>2</v>
      </c>
      <c r="B29" s="4" t="s">
        <v>101</v>
      </c>
      <c r="C29" s="32">
        <v>696</v>
      </c>
      <c r="D29" s="24">
        <v>514192</v>
      </c>
    </row>
    <row r="30" spans="1:5" ht="12.75">
      <c r="A30" s="26">
        <v>3</v>
      </c>
      <c r="B30" s="4" t="s">
        <v>102</v>
      </c>
      <c r="C30" s="32">
        <v>153</v>
      </c>
      <c r="D30" s="24">
        <v>514122</v>
      </c>
      <c r="E30" s="24"/>
    </row>
    <row r="31" spans="1:4" ht="12.75">
      <c r="A31" s="26">
        <v>4</v>
      </c>
      <c r="B31" s="4" t="s">
        <v>103</v>
      </c>
      <c r="C31" s="32">
        <v>695</v>
      </c>
      <c r="D31" s="24">
        <v>514192</v>
      </c>
    </row>
    <row r="32" spans="1:3" ht="12.75">
      <c r="A32" s="26">
        <v>5</v>
      </c>
      <c r="B32" s="35" t="s">
        <v>104</v>
      </c>
      <c r="C32" s="36">
        <f>SUM(C28:C31)</f>
        <v>6182</v>
      </c>
    </row>
    <row r="33" spans="1:4" ht="12.75">
      <c r="A33" s="26">
        <v>6</v>
      </c>
      <c r="B33" s="31" t="s">
        <v>105</v>
      </c>
      <c r="C33" s="32">
        <f>SUM(C28+C29)*0.27</f>
        <v>1440.18</v>
      </c>
      <c r="D33" s="24">
        <v>53111</v>
      </c>
    </row>
    <row r="34" spans="1:3" ht="12.75">
      <c r="A34" s="26">
        <v>7</v>
      </c>
      <c r="B34" s="31" t="s">
        <v>106</v>
      </c>
      <c r="C34" s="32">
        <f>SUM(C30*11.9%)</f>
        <v>18.207</v>
      </c>
    </row>
    <row r="35" spans="1:3" ht="12.75">
      <c r="A35" s="26">
        <v>8</v>
      </c>
      <c r="B35" s="30" t="s">
        <v>107</v>
      </c>
      <c r="C35" s="23">
        <f>SUM(C33:C34)</f>
        <v>1458.3870000000002</v>
      </c>
    </row>
    <row r="36" spans="1:4" ht="12.75">
      <c r="A36" s="26">
        <v>9</v>
      </c>
      <c r="B36" s="31" t="s">
        <v>108</v>
      </c>
      <c r="C36" s="32">
        <v>110</v>
      </c>
      <c r="D36" s="24">
        <v>55111</v>
      </c>
    </row>
    <row r="37" spans="1:3" ht="12.75">
      <c r="A37" s="26">
        <v>10</v>
      </c>
      <c r="B37" s="30" t="s">
        <v>109</v>
      </c>
      <c r="C37" s="37">
        <f>SUM(C36:C36)</f>
        <v>110</v>
      </c>
    </row>
    <row r="38" spans="1:4" ht="12.75">
      <c r="A38" s="26">
        <v>11</v>
      </c>
      <c r="B38" s="31" t="s">
        <v>110</v>
      </c>
      <c r="C38" s="32">
        <v>120</v>
      </c>
      <c r="D38" s="24">
        <v>56213</v>
      </c>
    </row>
    <row r="39" spans="1:4" ht="12.75">
      <c r="A39" s="26">
        <v>12</v>
      </c>
      <c r="B39" s="31" t="s">
        <v>111</v>
      </c>
      <c r="C39" s="32">
        <f>SUM(C30*19.04%)</f>
        <v>29.131199999999996</v>
      </c>
      <c r="D39" s="24">
        <v>57211</v>
      </c>
    </row>
    <row r="40" spans="1:3" ht="12.75">
      <c r="A40" s="26">
        <v>13</v>
      </c>
      <c r="B40" s="31" t="s">
        <v>112</v>
      </c>
      <c r="C40" s="32">
        <v>15</v>
      </c>
    </row>
    <row r="41" spans="1:4" ht="12.75">
      <c r="A41" s="26">
        <v>14</v>
      </c>
      <c r="B41" s="31" t="s">
        <v>93</v>
      </c>
      <c r="C41" s="32">
        <f>SUM(C36+C38+C40)*0.27</f>
        <v>66.15</v>
      </c>
      <c r="D41" s="24">
        <v>561111</v>
      </c>
    </row>
    <row r="42" spans="1:3" ht="12.75">
      <c r="A42" s="26">
        <v>15</v>
      </c>
      <c r="B42" s="30" t="s">
        <v>94</v>
      </c>
      <c r="C42" s="37">
        <f>SUM(C38:C41)</f>
        <v>230.2812</v>
      </c>
    </row>
    <row r="43" spans="1:3" ht="12.75">
      <c r="A43" s="26">
        <v>16</v>
      </c>
      <c r="B43" s="30" t="s">
        <v>95</v>
      </c>
      <c r="C43" s="37">
        <f>SUM(C37+C42)</f>
        <v>340.2812</v>
      </c>
    </row>
    <row r="44" spans="1:3" ht="12.75">
      <c r="A44" s="253">
        <v>17</v>
      </c>
      <c r="B44" s="251" t="s">
        <v>96</v>
      </c>
      <c r="C44" s="260">
        <f>SUM(C32+C35+C43)</f>
        <v>7980.668200000001</v>
      </c>
    </row>
    <row r="45" spans="1:3" ht="12.75">
      <c r="A45" s="254"/>
      <c r="B45" s="251"/>
      <c r="C45" s="261"/>
    </row>
    <row r="46" spans="1:3" ht="12.75">
      <c r="A46" s="24" t="s">
        <v>55</v>
      </c>
      <c r="B46" s="25" t="s">
        <v>519</v>
      </c>
      <c r="C46" s="25"/>
    </row>
    <row r="47" spans="2:3" ht="12.75" customHeight="1">
      <c r="B47" s="38" t="s">
        <v>133</v>
      </c>
      <c r="C47" s="25"/>
    </row>
    <row r="48" spans="2:3" ht="12.75">
      <c r="B48" s="38" t="s">
        <v>520</v>
      </c>
      <c r="C48" s="2" t="s">
        <v>99</v>
      </c>
    </row>
    <row r="49" spans="1:3" ht="12.75">
      <c r="A49" s="26"/>
      <c r="B49" s="27" t="s">
        <v>0</v>
      </c>
      <c r="C49" s="27" t="s">
        <v>2</v>
      </c>
    </row>
    <row r="50" spans="1:3" ht="12.75">
      <c r="A50" s="26">
        <v>1</v>
      </c>
      <c r="B50" s="31" t="s">
        <v>343</v>
      </c>
      <c r="C50" s="39">
        <v>1635</v>
      </c>
    </row>
    <row r="51" spans="1:4" ht="24.75" customHeight="1">
      <c r="A51" s="26">
        <v>2</v>
      </c>
      <c r="B51" s="40" t="s">
        <v>113</v>
      </c>
      <c r="C51" s="40">
        <v>4788</v>
      </c>
      <c r="D51" s="24">
        <v>42131</v>
      </c>
    </row>
    <row r="52" spans="1:4" ht="12.75">
      <c r="A52" s="26">
        <v>3</v>
      </c>
      <c r="B52" s="31" t="s">
        <v>114</v>
      </c>
      <c r="C52" s="39">
        <v>250</v>
      </c>
      <c r="D52" s="24">
        <v>5431</v>
      </c>
    </row>
    <row r="53" spans="1:4" ht="12.75">
      <c r="A53" s="26">
        <v>4</v>
      </c>
      <c r="B53" s="31" t="s">
        <v>115</v>
      </c>
      <c r="C53" s="39">
        <v>20</v>
      </c>
      <c r="D53" s="24">
        <v>54411</v>
      </c>
    </row>
    <row r="54" spans="1:3" ht="12.75">
      <c r="A54" s="26">
        <v>5</v>
      </c>
      <c r="B54" s="30" t="s">
        <v>92</v>
      </c>
      <c r="C54" s="41">
        <f>SUM(C52:C53)</f>
        <v>270</v>
      </c>
    </row>
    <row r="55" spans="1:3" ht="12.75">
      <c r="A55" s="26">
        <v>6</v>
      </c>
      <c r="B55" s="31" t="s">
        <v>116</v>
      </c>
      <c r="C55" s="39">
        <v>20</v>
      </c>
    </row>
    <row r="56" spans="1:4" ht="12.75">
      <c r="A56" s="26">
        <v>7</v>
      </c>
      <c r="B56" s="31" t="s">
        <v>117</v>
      </c>
      <c r="C56" s="39">
        <v>300</v>
      </c>
      <c r="D56" s="24">
        <v>552191</v>
      </c>
    </row>
    <row r="57" spans="1:3" ht="12.75">
      <c r="A57" s="26">
        <v>8</v>
      </c>
      <c r="B57" s="31" t="s">
        <v>118</v>
      </c>
      <c r="C57" s="39">
        <v>1600</v>
      </c>
    </row>
    <row r="58" spans="1:4" ht="12.75">
      <c r="A58" s="26">
        <v>9</v>
      </c>
      <c r="B58" s="31" t="s">
        <v>119</v>
      </c>
      <c r="C58" s="39">
        <v>450</v>
      </c>
      <c r="D58" s="24">
        <v>5561</v>
      </c>
    </row>
    <row r="59" spans="1:3" ht="12.75">
      <c r="A59" s="26">
        <v>10</v>
      </c>
      <c r="B59" s="30" t="s">
        <v>109</v>
      </c>
      <c r="C59" s="41">
        <f>SUM(C55:C58)</f>
        <v>2370</v>
      </c>
    </row>
    <row r="60" spans="1:4" ht="12.75">
      <c r="A60" s="26">
        <v>11</v>
      </c>
      <c r="B60" s="31" t="s">
        <v>93</v>
      </c>
      <c r="C60" s="39">
        <f>SUM(C52+C55+C61)*0.27+C53*0.05</f>
        <v>127.9</v>
      </c>
      <c r="D60" s="24">
        <v>561111</v>
      </c>
    </row>
    <row r="61" spans="1:3" ht="12.75">
      <c r="A61" s="26">
        <v>12</v>
      </c>
      <c r="B61" s="31" t="s">
        <v>120</v>
      </c>
      <c r="C61" s="39">
        <v>200</v>
      </c>
    </row>
    <row r="62" spans="1:3" ht="12.75">
      <c r="A62" s="26">
        <v>13</v>
      </c>
      <c r="B62" s="30" t="s">
        <v>94</v>
      </c>
      <c r="C62" s="41">
        <f>SUM(C60:C61)</f>
        <v>327.9</v>
      </c>
    </row>
    <row r="63" spans="1:4" ht="12.75">
      <c r="A63" s="26">
        <v>14</v>
      </c>
      <c r="B63" s="31" t="s">
        <v>121</v>
      </c>
      <c r="C63" s="39">
        <v>196</v>
      </c>
      <c r="D63" s="24">
        <v>552191</v>
      </c>
    </row>
    <row r="64" spans="1:3" ht="12.75">
      <c r="A64" s="26">
        <v>15</v>
      </c>
      <c r="B64" s="31" t="s">
        <v>122</v>
      </c>
      <c r="C64" s="39">
        <v>60</v>
      </c>
    </row>
    <row r="65" spans="1:4" ht="12.75">
      <c r="A65" s="26">
        <v>16</v>
      </c>
      <c r="B65" s="31" t="s">
        <v>123</v>
      </c>
      <c r="C65" s="39">
        <v>15</v>
      </c>
      <c r="D65" s="24">
        <v>552191</v>
      </c>
    </row>
    <row r="66" spans="1:4" ht="12.75">
      <c r="A66" s="26">
        <v>17</v>
      </c>
      <c r="B66" s="31" t="s">
        <v>124</v>
      </c>
      <c r="C66" s="39">
        <v>25</v>
      </c>
      <c r="D66" s="24">
        <v>552191</v>
      </c>
    </row>
    <row r="67" spans="1:3" ht="12.75">
      <c r="A67" s="26">
        <v>18</v>
      </c>
      <c r="B67" s="31" t="s">
        <v>125</v>
      </c>
      <c r="C67" s="39">
        <v>50</v>
      </c>
    </row>
    <row r="68" spans="1:3" ht="12.75">
      <c r="A68" s="26">
        <v>19</v>
      </c>
      <c r="B68" s="30" t="s">
        <v>95</v>
      </c>
      <c r="C68" s="41">
        <f>SUM(+C54+C59+C62+C63+C64+C65+C66+C67)</f>
        <v>3313.9</v>
      </c>
    </row>
    <row r="69" spans="1:3" ht="12.75">
      <c r="A69" s="252">
        <v>20</v>
      </c>
      <c r="B69" s="251" t="s">
        <v>96</v>
      </c>
      <c r="C69" s="259">
        <f>SUM(C50+C51+C68)</f>
        <v>9736.9</v>
      </c>
    </row>
    <row r="70" spans="1:3" ht="12.75">
      <c r="A70" s="252"/>
      <c r="B70" s="251"/>
      <c r="C70" s="259"/>
    </row>
    <row r="71" ht="12.75" customHeight="1"/>
    <row r="72" ht="12.75" customHeight="1"/>
    <row r="73" spans="1:3" ht="12.75">
      <c r="A73" s="24" t="s">
        <v>59</v>
      </c>
      <c r="B73" s="25" t="s">
        <v>126</v>
      </c>
      <c r="C73" s="25"/>
    </row>
    <row r="74" spans="2:3" ht="12.75">
      <c r="B74" s="25" t="s">
        <v>127</v>
      </c>
      <c r="C74" s="25"/>
    </row>
    <row r="75" spans="2:3" ht="12.75">
      <c r="B75" s="25"/>
      <c r="C75" s="2" t="s">
        <v>99</v>
      </c>
    </row>
    <row r="76" spans="1:3" ht="12.75">
      <c r="A76" s="26"/>
      <c r="B76" s="27" t="s">
        <v>0</v>
      </c>
      <c r="C76" s="27" t="s">
        <v>2</v>
      </c>
    </row>
    <row r="77" spans="1:4" ht="12.75">
      <c r="A77" s="26">
        <v>1</v>
      </c>
      <c r="B77" s="29" t="s">
        <v>128</v>
      </c>
      <c r="C77" s="39">
        <v>1600</v>
      </c>
      <c r="D77" s="24">
        <v>55215</v>
      </c>
    </row>
    <row r="78" spans="1:4" ht="12.75">
      <c r="A78" s="26">
        <v>2</v>
      </c>
      <c r="B78" s="29" t="s">
        <v>129</v>
      </c>
      <c r="C78" s="39">
        <v>1600</v>
      </c>
      <c r="D78" s="24">
        <v>552181</v>
      </c>
    </row>
    <row r="79" spans="1:4" ht="12.75">
      <c r="A79" s="26">
        <v>3</v>
      </c>
      <c r="B79" s="29" t="s">
        <v>130</v>
      </c>
      <c r="C79" s="39">
        <v>359</v>
      </c>
      <c r="D79" s="24">
        <v>552182</v>
      </c>
    </row>
    <row r="80" spans="1:4" ht="12.75">
      <c r="A80" s="26">
        <v>4</v>
      </c>
      <c r="B80" s="31" t="s">
        <v>93</v>
      </c>
      <c r="C80" s="39">
        <f>SUM(C77:C79)*0.27</f>
        <v>960.9300000000001</v>
      </c>
      <c r="D80" s="24">
        <v>561111</v>
      </c>
    </row>
    <row r="81" spans="1:3" ht="12.75">
      <c r="A81" s="26">
        <v>5</v>
      </c>
      <c r="B81" s="30" t="s">
        <v>95</v>
      </c>
      <c r="C81" s="41">
        <f>SUM(C77:C80)</f>
        <v>4519.93</v>
      </c>
    </row>
    <row r="82" spans="1:3" ht="12.75">
      <c r="A82" s="252">
        <v>6</v>
      </c>
      <c r="B82" s="251" t="s">
        <v>96</v>
      </c>
      <c r="C82" s="259">
        <f>SUM(C81)</f>
        <v>4519.93</v>
      </c>
    </row>
    <row r="83" spans="1:3" ht="12.75">
      <c r="A83" s="252"/>
      <c r="B83" s="251"/>
      <c r="C83" s="259"/>
    </row>
    <row r="85" spans="1:4" ht="12.75">
      <c r="A85" s="24" t="s">
        <v>64</v>
      </c>
      <c r="B85" s="25" t="s">
        <v>131</v>
      </c>
      <c r="C85" s="25"/>
      <c r="D85" s="24" t="s">
        <v>132</v>
      </c>
    </row>
    <row r="86" spans="2:3" ht="12.75">
      <c r="B86" s="25" t="s">
        <v>133</v>
      </c>
      <c r="C86" s="25"/>
    </row>
    <row r="87" spans="2:3" ht="12.75">
      <c r="B87" s="25"/>
      <c r="C87" s="2" t="s">
        <v>99</v>
      </c>
    </row>
    <row r="88" spans="1:3" ht="12.75">
      <c r="A88" s="26"/>
      <c r="B88" s="27" t="s">
        <v>0</v>
      </c>
      <c r="C88" s="27" t="s">
        <v>2</v>
      </c>
    </row>
    <row r="89" spans="1:4" ht="12.75">
      <c r="A89" s="26">
        <v>1</v>
      </c>
      <c r="B89" s="31" t="s">
        <v>134</v>
      </c>
      <c r="C89" s="39">
        <v>800</v>
      </c>
      <c r="D89" s="24">
        <v>552192</v>
      </c>
    </row>
    <row r="90" spans="1:3" ht="12.75">
      <c r="A90" s="26">
        <v>2</v>
      </c>
      <c r="B90" s="31" t="s">
        <v>135</v>
      </c>
      <c r="C90" s="39">
        <v>175</v>
      </c>
    </row>
    <row r="91" spans="1:3" ht="12.75">
      <c r="A91" s="26">
        <v>3</v>
      </c>
      <c r="B91" s="30" t="s">
        <v>136</v>
      </c>
      <c r="C91" s="41">
        <f>SUM(C89:C90)</f>
        <v>975</v>
      </c>
    </row>
    <row r="92" spans="1:4" ht="12.75">
      <c r="A92" s="26">
        <v>4</v>
      </c>
      <c r="B92" s="31" t="s">
        <v>93</v>
      </c>
      <c r="C92" s="39">
        <f>SUM(C91*0.27)</f>
        <v>263.25</v>
      </c>
      <c r="D92" s="24">
        <v>561111</v>
      </c>
    </row>
    <row r="93" spans="1:3" ht="12.75">
      <c r="A93" s="26">
        <v>5</v>
      </c>
      <c r="B93" s="30" t="s">
        <v>94</v>
      </c>
      <c r="C93" s="42">
        <f>SUM(C92)</f>
        <v>263.25</v>
      </c>
    </row>
    <row r="94" spans="1:3" ht="12.75">
      <c r="A94" s="26">
        <v>6</v>
      </c>
      <c r="B94" s="31" t="s">
        <v>137</v>
      </c>
      <c r="C94" s="39"/>
    </row>
    <row r="95" spans="1:3" ht="12.75">
      <c r="A95" s="26">
        <v>7</v>
      </c>
      <c r="B95" s="30" t="s">
        <v>95</v>
      </c>
      <c r="C95" s="41">
        <f>SUM(C91+C93+C94)</f>
        <v>1238.25</v>
      </c>
    </row>
    <row r="96" spans="1:3" ht="12.75">
      <c r="A96" s="253">
        <v>8</v>
      </c>
      <c r="B96" s="251" t="s">
        <v>96</v>
      </c>
      <c r="C96" s="259">
        <f>SUM(C95)</f>
        <v>1238.25</v>
      </c>
    </row>
    <row r="97" spans="1:3" ht="12.75">
      <c r="A97" s="254"/>
      <c r="B97" s="251"/>
      <c r="C97" s="259"/>
    </row>
    <row r="98" spans="2:3" ht="12.75">
      <c r="B98" s="2"/>
      <c r="C98" s="2"/>
    </row>
    <row r="99" spans="1:4" ht="12.75">
      <c r="A99" s="24" t="s">
        <v>71</v>
      </c>
      <c r="B99" s="25" t="s">
        <v>131</v>
      </c>
      <c r="C99" s="25"/>
      <c r="D99" s="24" t="s">
        <v>132</v>
      </c>
    </row>
    <row r="100" spans="2:3" ht="12.75">
      <c r="B100" s="25" t="s">
        <v>133</v>
      </c>
      <c r="C100" s="25"/>
    </row>
    <row r="101" spans="2:3" ht="12.75">
      <c r="B101" s="25" t="s">
        <v>329</v>
      </c>
      <c r="C101" s="2" t="s">
        <v>99</v>
      </c>
    </row>
    <row r="102" spans="1:3" ht="12.75">
      <c r="A102" s="26"/>
      <c r="B102" s="27" t="s">
        <v>0</v>
      </c>
      <c r="C102" s="27" t="s">
        <v>2</v>
      </c>
    </row>
    <row r="103" spans="1:4" ht="12.75">
      <c r="A103" s="26">
        <v>1</v>
      </c>
      <c r="B103" s="30" t="s">
        <v>139</v>
      </c>
      <c r="C103" s="43">
        <v>800</v>
      </c>
      <c r="D103" s="24">
        <v>38112</v>
      </c>
    </row>
    <row r="104" spans="1:4" ht="12.75">
      <c r="A104" s="26">
        <v>2</v>
      </c>
      <c r="B104" s="31" t="s">
        <v>140</v>
      </c>
      <c r="C104" s="39">
        <v>350</v>
      </c>
      <c r="D104" s="24">
        <v>55218</v>
      </c>
    </row>
    <row r="105" spans="1:3" ht="12.75">
      <c r="A105" s="26">
        <v>3</v>
      </c>
      <c r="B105" s="30" t="s">
        <v>92</v>
      </c>
      <c r="C105" s="41">
        <f>SUM(C104:C104)</f>
        <v>350</v>
      </c>
    </row>
    <row r="106" spans="1:4" ht="12.75">
      <c r="A106" s="26">
        <v>4</v>
      </c>
      <c r="B106" s="31" t="s">
        <v>93</v>
      </c>
      <c r="C106" s="39">
        <f>SUM(C104*0.27)</f>
        <v>94.5</v>
      </c>
      <c r="D106" s="24">
        <v>561111</v>
      </c>
    </row>
    <row r="107" spans="1:3" ht="12.75">
      <c r="A107" s="26">
        <v>5</v>
      </c>
      <c r="B107" s="30" t="s">
        <v>94</v>
      </c>
      <c r="C107" s="42">
        <f>SUM(C106)</f>
        <v>94.5</v>
      </c>
    </row>
    <row r="108" spans="1:3" ht="12.75">
      <c r="A108" s="26">
        <v>6</v>
      </c>
      <c r="B108" s="30" t="s">
        <v>95</v>
      </c>
      <c r="C108" s="41">
        <f>SUM(C105+C107)</f>
        <v>444.5</v>
      </c>
    </row>
    <row r="109" spans="1:3" ht="12.75">
      <c r="A109" s="252">
        <v>7</v>
      </c>
      <c r="B109" s="251" t="s">
        <v>96</v>
      </c>
      <c r="C109" s="259">
        <f>SUM(C103+C108)</f>
        <v>1244.5</v>
      </c>
    </row>
    <row r="110" spans="1:3" ht="12.75">
      <c r="A110" s="252"/>
      <c r="B110" s="251"/>
      <c r="C110" s="259"/>
    </row>
    <row r="111" spans="1:4" s="48" customFormat="1" ht="12.75">
      <c r="A111" s="44"/>
      <c r="B111" s="45"/>
      <c r="C111" s="46"/>
      <c r="D111" s="47"/>
    </row>
    <row r="112" spans="1:4" ht="12.75">
      <c r="A112" s="24" t="s">
        <v>138</v>
      </c>
      <c r="B112" s="25" t="s">
        <v>131</v>
      </c>
      <c r="C112" s="25"/>
      <c r="D112" s="24" t="s">
        <v>142</v>
      </c>
    </row>
    <row r="113" spans="2:3" ht="12.75">
      <c r="B113" s="25" t="s">
        <v>133</v>
      </c>
      <c r="C113" s="25"/>
    </row>
    <row r="114" spans="2:3" ht="12.75">
      <c r="B114" s="25" t="s">
        <v>330</v>
      </c>
      <c r="C114" s="2" t="s">
        <v>99</v>
      </c>
    </row>
    <row r="115" spans="1:3" s="24" customFormat="1" ht="12.75">
      <c r="A115" s="26"/>
      <c r="B115" s="27" t="s">
        <v>0</v>
      </c>
      <c r="C115" s="27" t="s">
        <v>2</v>
      </c>
    </row>
    <row r="116" spans="1:4" ht="12.75">
      <c r="A116" s="26">
        <v>1</v>
      </c>
      <c r="B116" s="4" t="s">
        <v>143</v>
      </c>
      <c r="C116" s="39">
        <v>1320</v>
      </c>
      <c r="D116" s="24">
        <v>52211</v>
      </c>
    </row>
    <row r="117" spans="1:3" ht="12.75">
      <c r="A117" s="26">
        <v>2</v>
      </c>
      <c r="B117" s="35" t="s">
        <v>104</v>
      </c>
      <c r="C117" s="49">
        <f>SUM(C116)</f>
        <v>1320</v>
      </c>
    </row>
    <row r="118" spans="1:6" s="48" customFormat="1" ht="12.75">
      <c r="A118" s="26">
        <v>3</v>
      </c>
      <c r="B118" s="31" t="s">
        <v>105</v>
      </c>
      <c r="C118" s="39">
        <f>SUM(C117*0.27)</f>
        <v>356.40000000000003</v>
      </c>
      <c r="D118" s="24">
        <v>531123</v>
      </c>
      <c r="E118"/>
      <c r="F118"/>
    </row>
    <row r="119" spans="1:3" ht="12.75">
      <c r="A119" s="26">
        <v>4</v>
      </c>
      <c r="B119" s="30" t="s">
        <v>107</v>
      </c>
      <c r="C119" s="41">
        <f>SUM(C118:C118)</f>
        <v>356.40000000000003</v>
      </c>
    </row>
    <row r="120" spans="1:3" ht="12.75">
      <c r="A120" s="26">
        <v>5</v>
      </c>
      <c r="B120" s="31" t="s">
        <v>144</v>
      </c>
      <c r="C120" s="39">
        <v>5</v>
      </c>
    </row>
    <row r="121" spans="1:3" ht="12.75">
      <c r="A121" s="26">
        <v>6</v>
      </c>
      <c r="B121" s="31" t="s">
        <v>145</v>
      </c>
      <c r="C121" s="39">
        <v>10</v>
      </c>
    </row>
    <row r="122" spans="1:4" ht="12.75">
      <c r="A122" s="26">
        <v>7</v>
      </c>
      <c r="B122" s="31" t="s">
        <v>146</v>
      </c>
      <c r="C122" s="39">
        <v>1000</v>
      </c>
      <c r="D122" s="24">
        <v>5461</v>
      </c>
    </row>
    <row r="123" spans="1:3" ht="12.75">
      <c r="A123" s="26">
        <v>8</v>
      </c>
      <c r="B123" s="30" t="s">
        <v>92</v>
      </c>
      <c r="C123" s="41">
        <f>SUM(C120:C122)</f>
        <v>1015</v>
      </c>
    </row>
    <row r="124" spans="1:4" ht="12.75">
      <c r="A124" s="26">
        <v>9</v>
      </c>
      <c r="B124" s="31" t="s">
        <v>147</v>
      </c>
      <c r="C124" s="39">
        <v>50</v>
      </c>
      <c r="D124" s="24">
        <v>5552193</v>
      </c>
    </row>
    <row r="125" spans="1:3" ht="12.75">
      <c r="A125" s="26">
        <v>10</v>
      </c>
      <c r="B125" s="31" t="s">
        <v>148</v>
      </c>
      <c r="C125" s="39">
        <v>25</v>
      </c>
    </row>
    <row r="126" spans="1:3" ht="12.75">
      <c r="A126" s="26">
        <v>11</v>
      </c>
      <c r="B126" s="31" t="s">
        <v>149</v>
      </c>
      <c r="C126" s="39">
        <v>40</v>
      </c>
    </row>
    <row r="127" spans="1:3" ht="12.75">
      <c r="A127" s="26">
        <v>12</v>
      </c>
      <c r="B127" s="31" t="s">
        <v>150</v>
      </c>
      <c r="C127" s="39">
        <v>5</v>
      </c>
    </row>
    <row r="128" spans="1:3" ht="12.75">
      <c r="A128" s="26">
        <v>13</v>
      </c>
      <c r="B128" s="30" t="s">
        <v>109</v>
      </c>
      <c r="C128" s="41">
        <f>SUM(C124:C127)</f>
        <v>120</v>
      </c>
    </row>
    <row r="129" spans="1:3" ht="12.75">
      <c r="A129" s="26">
        <v>14</v>
      </c>
      <c r="B129" s="29" t="s">
        <v>151</v>
      </c>
      <c r="C129" s="50">
        <v>35</v>
      </c>
    </row>
    <row r="130" spans="1:4" ht="12.75">
      <c r="A130" s="26">
        <v>15</v>
      </c>
      <c r="B130" s="31" t="s">
        <v>93</v>
      </c>
      <c r="C130" s="50">
        <f>SUM(C123+C124+C125+C126)*0.27</f>
        <v>305.1</v>
      </c>
      <c r="D130" s="24">
        <v>561111</v>
      </c>
    </row>
    <row r="131" spans="1:4" ht="12.75">
      <c r="A131" s="26">
        <v>16</v>
      </c>
      <c r="B131" s="29" t="s">
        <v>152</v>
      </c>
      <c r="C131" s="50">
        <v>210</v>
      </c>
      <c r="D131" s="24">
        <v>572192</v>
      </c>
    </row>
    <row r="132" spans="1:4" ht="12.75">
      <c r="A132" s="26">
        <v>17</v>
      </c>
      <c r="B132" s="29" t="s">
        <v>153</v>
      </c>
      <c r="C132" s="50">
        <v>200</v>
      </c>
      <c r="D132" s="24">
        <v>572192</v>
      </c>
    </row>
    <row r="133" spans="1:3" ht="12.75">
      <c r="A133" s="26">
        <v>18</v>
      </c>
      <c r="B133" s="29" t="s">
        <v>345</v>
      </c>
      <c r="C133" s="50">
        <v>11</v>
      </c>
    </row>
    <row r="134" spans="1:3" ht="12.75">
      <c r="A134" s="26">
        <v>19</v>
      </c>
      <c r="B134" s="51" t="s">
        <v>94</v>
      </c>
      <c r="C134" s="42">
        <f>SUM(C129:C133)</f>
        <v>761.1</v>
      </c>
    </row>
    <row r="135" spans="1:3" ht="12.75">
      <c r="A135" s="26">
        <v>20</v>
      </c>
      <c r="B135" s="30" t="s">
        <v>95</v>
      </c>
      <c r="C135" s="41">
        <f>SUM(C123+C128+C134)</f>
        <v>1896.1</v>
      </c>
    </row>
    <row r="136" spans="1:3" ht="12.75">
      <c r="A136" s="253">
        <v>21</v>
      </c>
      <c r="B136" s="251" t="s">
        <v>96</v>
      </c>
      <c r="C136" s="259">
        <f>SUM(C117+C119+C135)</f>
        <v>3572.5</v>
      </c>
    </row>
    <row r="137" spans="1:3" ht="12.75">
      <c r="A137" s="254"/>
      <c r="B137" s="251"/>
      <c r="C137" s="259"/>
    </row>
    <row r="138" spans="1:4" s="55" customFormat="1" ht="12">
      <c r="A138" s="52"/>
      <c r="B138" s="53"/>
      <c r="C138" s="54"/>
      <c r="D138" s="52"/>
    </row>
    <row r="139" spans="1:4" s="55" customFormat="1" ht="12">
      <c r="A139" s="52" t="s">
        <v>141</v>
      </c>
      <c r="B139" s="56" t="s">
        <v>131</v>
      </c>
      <c r="C139" s="56"/>
      <c r="D139" s="52" t="s">
        <v>142</v>
      </c>
    </row>
    <row r="140" spans="1:4" s="55" customFormat="1" ht="12">
      <c r="A140" s="52"/>
      <c r="B140" s="56" t="s">
        <v>133</v>
      </c>
      <c r="C140" s="56"/>
      <c r="D140" s="52"/>
    </row>
    <row r="141" spans="1:4" s="55" customFormat="1" ht="12">
      <c r="A141" s="52"/>
      <c r="B141" s="56" t="s">
        <v>344</v>
      </c>
      <c r="C141" s="57" t="s">
        <v>99</v>
      </c>
      <c r="D141" s="52"/>
    </row>
    <row r="142" spans="1:4" s="55" customFormat="1" ht="12">
      <c r="A142" s="58"/>
      <c r="B142" s="59" t="s">
        <v>0</v>
      </c>
      <c r="C142" s="59" t="s">
        <v>2</v>
      </c>
      <c r="D142" s="52"/>
    </row>
    <row r="143" spans="1:4" s="55" customFormat="1" ht="12">
      <c r="A143" s="58">
        <v>1</v>
      </c>
      <c r="B143" s="60" t="s">
        <v>155</v>
      </c>
      <c r="C143" s="61">
        <v>3637</v>
      </c>
      <c r="D143" s="52">
        <v>12632</v>
      </c>
    </row>
    <row r="144" spans="1:4" s="55" customFormat="1" ht="12">
      <c r="A144" s="58">
        <v>2</v>
      </c>
      <c r="B144" s="60" t="s">
        <v>156</v>
      </c>
      <c r="C144" s="61">
        <v>982</v>
      </c>
      <c r="D144" s="52">
        <v>18111</v>
      </c>
    </row>
    <row r="145" spans="1:4" s="55" customFormat="1" ht="12">
      <c r="A145" s="58">
        <v>3</v>
      </c>
      <c r="B145" s="60" t="s">
        <v>157</v>
      </c>
      <c r="C145" s="62">
        <v>8950</v>
      </c>
      <c r="D145" s="52"/>
    </row>
    <row r="146" spans="1:4" s="55" customFormat="1" ht="12">
      <c r="A146" s="58">
        <v>4</v>
      </c>
      <c r="B146" s="60" t="s">
        <v>158</v>
      </c>
      <c r="C146" s="61">
        <v>600</v>
      </c>
      <c r="D146" s="52">
        <v>12541</v>
      </c>
    </row>
    <row r="147" spans="1:4" s="55" customFormat="1" ht="12">
      <c r="A147" s="58">
        <v>5</v>
      </c>
      <c r="B147" s="60" t="s">
        <v>159</v>
      </c>
      <c r="C147" s="61">
        <v>150</v>
      </c>
      <c r="D147" s="52">
        <v>18111</v>
      </c>
    </row>
    <row r="148" spans="1:4" s="55" customFormat="1" ht="12">
      <c r="A148" s="58">
        <v>6</v>
      </c>
      <c r="B148" s="60" t="s">
        <v>526</v>
      </c>
      <c r="C148" s="61">
        <v>6300</v>
      </c>
      <c r="D148" s="52"/>
    </row>
    <row r="149" spans="1:4" s="55" customFormat="1" ht="12">
      <c r="A149" s="58">
        <v>7</v>
      </c>
      <c r="B149" s="60" t="s">
        <v>525</v>
      </c>
      <c r="C149" s="61">
        <v>1700</v>
      </c>
      <c r="D149" s="52"/>
    </row>
    <row r="150" spans="1:4" s="55" customFormat="1" ht="12">
      <c r="A150" s="58">
        <v>8</v>
      </c>
      <c r="B150" s="60" t="s">
        <v>527</v>
      </c>
      <c r="C150" s="61">
        <v>2362</v>
      </c>
      <c r="D150" s="52"/>
    </row>
    <row r="151" spans="1:4" s="55" customFormat="1" ht="12">
      <c r="A151" s="58">
        <v>9</v>
      </c>
      <c r="B151" s="60" t="s">
        <v>528</v>
      </c>
      <c r="C151" s="61">
        <v>638</v>
      </c>
      <c r="D151" s="52"/>
    </row>
    <row r="152" spans="1:4" s="55" customFormat="1" ht="12">
      <c r="A152" s="58">
        <v>10</v>
      </c>
      <c r="B152" s="60" t="s">
        <v>529</v>
      </c>
      <c r="C152" s="61">
        <v>3937</v>
      </c>
      <c r="D152" s="52"/>
    </row>
    <row r="153" spans="1:4" s="55" customFormat="1" ht="12">
      <c r="A153" s="58">
        <v>11</v>
      </c>
      <c r="B153" s="60" t="s">
        <v>530</v>
      </c>
      <c r="C153" s="61">
        <v>1063</v>
      </c>
      <c r="D153" s="52"/>
    </row>
    <row r="154" spans="1:4" s="55" customFormat="1" ht="12">
      <c r="A154" s="58">
        <v>12</v>
      </c>
      <c r="B154" s="60" t="s">
        <v>539</v>
      </c>
      <c r="C154" s="61">
        <v>1575</v>
      </c>
      <c r="D154" s="52"/>
    </row>
    <row r="155" spans="1:4" s="55" customFormat="1" ht="12">
      <c r="A155" s="58">
        <v>13</v>
      </c>
      <c r="B155" s="60" t="s">
        <v>539</v>
      </c>
      <c r="C155" s="61">
        <v>425</v>
      </c>
      <c r="D155" s="52"/>
    </row>
    <row r="156" spans="1:4" s="55" customFormat="1" ht="12">
      <c r="A156" s="58">
        <v>14</v>
      </c>
      <c r="B156" s="60" t="s">
        <v>160</v>
      </c>
      <c r="C156" s="61">
        <v>4000</v>
      </c>
      <c r="D156" s="52"/>
    </row>
    <row r="157" spans="1:4" s="55" customFormat="1" ht="12">
      <c r="A157" s="58">
        <v>15</v>
      </c>
      <c r="B157" s="60" t="s">
        <v>161</v>
      </c>
      <c r="C157" s="61">
        <v>1080</v>
      </c>
      <c r="D157" s="52">
        <v>12635</v>
      </c>
    </row>
    <row r="158" spans="1:4" s="55" customFormat="1" ht="12">
      <c r="A158" s="58">
        <v>16</v>
      </c>
      <c r="B158" s="63" t="s">
        <v>88</v>
      </c>
      <c r="C158" s="64">
        <f>SUM(C143:C157)</f>
        <v>37399</v>
      </c>
      <c r="D158" s="52"/>
    </row>
    <row r="159" spans="1:4" s="55" customFormat="1" ht="12">
      <c r="A159" s="58">
        <v>17</v>
      </c>
      <c r="B159" s="63" t="s">
        <v>162</v>
      </c>
      <c r="C159" s="64"/>
      <c r="D159" s="52"/>
    </row>
    <row r="160" spans="1:4" s="55" customFormat="1" ht="12">
      <c r="A160" s="58">
        <v>18</v>
      </c>
      <c r="B160" s="65" t="s">
        <v>163</v>
      </c>
      <c r="C160" s="61">
        <f>1*85+11*100+5.5*100</f>
        <v>1735</v>
      </c>
      <c r="D160" s="52"/>
    </row>
    <row r="161" spans="1:4" s="55" customFormat="1" ht="12">
      <c r="A161" s="58">
        <v>19</v>
      </c>
      <c r="B161" s="65" t="s">
        <v>164</v>
      </c>
      <c r="C161" s="61">
        <f>60+5.5*5</f>
        <v>87.5</v>
      </c>
      <c r="D161" s="52">
        <v>515152</v>
      </c>
    </row>
    <row r="162" spans="1:4" s="55" customFormat="1" ht="12">
      <c r="A162" s="58">
        <v>20</v>
      </c>
      <c r="B162" s="66" t="s">
        <v>104</v>
      </c>
      <c r="C162" s="64">
        <f>SUM(C160:C161)</f>
        <v>1822.5</v>
      </c>
      <c r="D162" s="52"/>
    </row>
    <row r="163" spans="1:4" s="55" customFormat="1" ht="12.75">
      <c r="A163" s="58">
        <v>21</v>
      </c>
      <c r="B163" s="31" t="s">
        <v>105</v>
      </c>
      <c r="C163" s="67">
        <f>SUM(C160*0.27)</f>
        <v>468.45000000000005</v>
      </c>
      <c r="D163" s="52">
        <v>53111</v>
      </c>
    </row>
    <row r="164" spans="1:4" s="55" customFormat="1" ht="12.75">
      <c r="A164" s="58">
        <v>22</v>
      </c>
      <c r="B164" s="31" t="s">
        <v>106</v>
      </c>
      <c r="C164" s="67">
        <f>SUM(C161*11.9%)</f>
        <v>10.412500000000001</v>
      </c>
      <c r="D164" s="52"/>
    </row>
    <row r="165" spans="1:4" s="55" customFormat="1" ht="12">
      <c r="A165" s="58">
        <v>23</v>
      </c>
      <c r="B165" s="63" t="s">
        <v>107</v>
      </c>
      <c r="C165" s="64">
        <f>SUM(C163:C163)</f>
        <v>468.45000000000005</v>
      </c>
      <c r="D165" s="52"/>
    </row>
    <row r="166" spans="1:4" s="55" customFormat="1" ht="12">
      <c r="A166" s="58">
        <v>24</v>
      </c>
      <c r="B166" s="68" t="s">
        <v>165</v>
      </c>
      <c r="C166" s="61">
        <v>10</v>
      </c>
      <c r="D166" s="52"/>
    </row>
    <row r="167" spans="1:4" s="55" customFormat="1" ht="12">
      <c r="A167" s="58">
        <v>25</v>
      </c>
      <c r="B167" s="68" t="s">
        <v>146</v>
      </c>
      <c r="C167" s="61">
        <v>300</v>
      </c>
      <c r="D167" s="52">
        <v>5461</v>
      </c>
    </row>
    <row r="168" spans="1:4" s="55" customFormat="1" ht="12">
      <c r="A168" s="58">
        <v>26</v>
      </c>
      <c r="B168" s="68" t="s">
        <v>166</v>
      </c>
      <c r="C168" s="61">
        <v>200</v>
      </c>
      <c r="D168" s="52"/>
    </row>
    <row r="169" spans="1:4" s="55" customFormat="1" ht="12">
      <c r="A169" s="58">
        <v>27</v>
      </c>
      <c r="B169" s="68" t="s">
        <v>167</v>
      </c>
      <c r="C169" s="61">
        <v>500</v>
      </c>
      <c r="D169" s="52">
        <v>54913</v>
      </c>
    </row>
    <row r="170" spans="1:4" s="55" customFormat="1" ht="12">
      <c r="A170" s="58">
        <v>28</v>
      </c>
      <c r="B170" s="63" t="s">
        <v>92</v>
      </c>
      <c r="C170" s="64">
        <f>SUM(C166:C169)</f>
        <v>1010</v>
      </c>
      <c r="D170" s="52"/>
    </row>
    <row r="171" spans="1:4" s="55" customFormat="1" ht="12">
      <c r="A171" s="58">
        <v>29</v>
      </c>
      <c r="B171" s="69" t="s">
        <v>168</v>
      </c>
      <c r="C171" s="61">
        <v>150</v>
      </c>
      <c r="D171" s="52"/>
    </row>
    <row r="172" spans="1:4" s="55" customFormat="1" ht="12">
      <c r="A172" s="58">
        <v>30</v>
      </c>
      <c r="B172" s="69" t="s">
        <v>169</v>
      </c>
      <c r="C172" s="61">
        <v>600</v>
      </c>
      <c r="D172" s="52">
        <v>55214</v>
      </c>
    </row>
    <row r="173" spans="1:4" s="55" customFormat="1" ht="12">
      <c r="A173" s="58">
        <v>31</v>
      </c>
      <c r="B173" s="69" t="s">
        <v>170</v>
      </c>
      <c r="C173" s="61">
        <v>60</v>
      </c>
      <c r="D173" s="52">
        <v>55321</v>
      </c>
    </row>
    <row r="174" spans="1:4" s="55" customFormat="1" ht="12">
      <c r="A174" s="58">
        <v>32</v>
      </c>
      <c r="B174" s="69" t="s">
        <v>171</v>
      </c>
      <c r="C174" s="61">
        <v>1000</v>
      </c>
      <c r="D174" s="52">
        <v>55218</v>
      </c>
    </row>
    <row r="175" spans="1:4" s="55" customFormat="1" ht="12">
      <c r="A175" s="58">
        <v>33</v>
      </c>
      <c r="B175" s="69" t="s">
        <v>172</v>
      </c>
      <c r="C175" s="61">
        <v>200</v>
      </c>
      <c r="D175" s="52">
        <v>55215</v>
      </c>
    </row>
    <row r="176" spans="1:4" s="55" customFormat="1" ht="12">
      <c r="A176" s="58">
        <v>34</v>
      </c>
      <c r="B176" s="69" t="s">
        <v>173</v>
      </c>
      <c r="C176" s="61">
        <v>100</v>
      </c>
      <c r="D176" s="52">
        <v>55217</v>
      </c>
    </row>
    <row r="177" spans="1:4" s="55" customFormat="1" ht="12">
      <c r="A177" s="58">
        <v>35</v>
      </c>
      <c r="B177" s="70" t="s">
        <v>174</v>
      </c>
      <c r="C177" s="61">
        <v>50</v>
      </c>
      <c r="D177" s="52"/>
    </row>
    <row r="178" spans="1:4" s="55" customFormat="1" ht="12">
      <c r="A178" s="58">
        <v>36</v>
      </c>
      <c r="B178" s="70" t="s">
        <v>175</v>
      </c>
      <c r="C178" s="61">
        <v>100</v>
      </c>
      <c r="D178" s="52"/>
    </row>
    <row r="179" spans="1:4" s="55" customFormat="1" ht="12">
      <c r="A179" s="58">
        <v>37</v>
      </c>
      <c r="B179" s="69" t="s">
        <v>176</v>
      </c>
      <c r="C179" s="61">
        <v>60</v>
      </c>
      <c r="D179" s="52">
        <v>552192</v>
      </c>
    </row>
    <row r="180" spans="1:4" s="55" customFormat="1" ht="12">
      <c r="A180" s="58">
        <v>38</v>
      </c>
      <c r="B180" s="69" t="s">
        <v>177</v>
      </c>
      <c r="C180" s="61">
        <v>50</v>
      </c>
      <c r="D180" s="52">
        <v>552194</v>
      </c>
    </row>
    <row r="181" spans="1:4" s="55" customFormat="1" ht="12">
      <c r="A181" s="58">
        <v>39</v>
      </c>
      <c r="B181" s="63" t="s">
        <v>109</v>
      </c>
      <c r="C181" s="64">
        <f>SUM(C171:C180)</f>
        <v>2370</v>
      </c>
      <c r="D181" s="52"/>
    </row>
    <row r="182" spans="1:4" s="55" customFormat="1" ht="12">
      <c r="A182" s="58">
        <v>40</v>
      </c>
      <c r="B182" s="69" t="s">
        <v>178</v>
      </c>
      <c r="C182" s="61">
        <v>1200</v>
      </c>
      <c r="D182" s="52">
        <v>5632191</v>
      </c>
    </row>
    <row r="183" spans="1:4" s="55" customFormat="1" ht="12">
      <c r="A183" s="58">
        <v>41</v>
      </c>
      <c r="B183" s="69" t="s">
        <v>179</v>
      </c>
      <c r="C183" s="61">
        <v>300</v>
      </c>
      <c r="D183" s="52"/>
    </row>
    <row r="184" spans="1:4" s="55" customFormat="1" ht="12">
      <c r="A184" s="58">
        <v>42</v>
      </c>
      <c r="B184" s="69" t="s">
        <v>524</v>
      </c>
      <c r="C184" s="61">
        <v>2500</v>
      </c>
      <c r="D184" s="52"/>
    </row>
    <row r="185" spans="1:4" s="55" customFormat="1" ht="12">
      <c r="A185" s="58">
        <v>43</v>
      </c>
      <c r="B185" s="69" t="s">
        <v>180</v>
      </c>
      <c r="C185" s="61">
        <v>2000</v>
      </c>
      <c r="D185" s="52">
        <v>56319</v>
      </c>
    </row>
    <row r="186" spans="1:4" s="55" customFormat="1" ht="12">
      <c r="A186" s="58">
        <v>44</v>
      </c>
      <c r="B186" s="68" t="s">
        <v>93</v>
      </c>
      <c r="C186" s="61">
        <f>SUM(C185+C183+C182+C181+C170)*0.27</f>
        <v>1857.6000000000001</v>
      </c>
      <c r="D186" s="52">
        <v>561111</v>
      </c>
    </row>
    <row r="187" spans="1:4" s="55" customFormat="1" ht="12">
      <c r="A187" s="58">
        <v>45</v>
      </c>
      <c r="B187" s="63" t="s">
        <v>94</v>
      </c>
      <c r="C187" s="64">
        <f>SUM(C182:C186)</f>
        <v>7857.6</v>
      </c>
      <c r="D187" s="52"/>
    </row>
    <row r="188" spans="1:4" s="55" customFormat="1" ht="12">
      <c r="A188" s="58">
        <v>46</v>
      </c>
      <c r="B188" s="69" t="s">
        <v>181</v>
      </c>
      <c r="C188" s="61">
        <f>SUM(C161*19.04%)</f>
        <v>16.66</v>
      </c>
      <c r="D188" s="52"/>
    </row>
    <row r="189" spans="1:4" s="55" customFormat="1" ht="12">
      <c r="A189" s="58">
        <v>47</v>
      </c>
      <c r="B189" s="69" t="s">
        <v>182</v>
      </c>
      <c r="C189" s="61">
        <v>50</v>
      </c>
      <c r="D189" s="52">
        <v>57219</v>
      </c>
    </row>
    <row r="190" spans="1:4" s="55" customFormat="1" ht="12">
      <c r="A190" s="58">
        <v>48</v>
      </c>
      <c r="B190" s="69" t="s">
        <v>183</v>
      </c>
      <c r="C190" s="61">
        <v>84</v>
      </c>
      <c r="D190" s="52">
        <v>572193</v>
      </c>
    </row>
    <row r="191" spans="1:4" s="55" customFormat="1" ht="12">
      <c r="A191" s="58">
        <v>49</v>
      </c>
      <c r="B191" s="69" t="s">
        <v>184</v>
      </c>
      <c r="C191" s="61">
        <v>350</v>
      </c>
      <c r="D191" s="52">
        <v>572192</v>
      </c>
    </row>
    <row r="192" spans="1:4" s="55" customFormat="1" ht="12">
      <c r="A192" s="58">
        <v>50</v>
      </c>
      <c r="B192" s="69" t="s">
        <v>185</v>
      </c>
      <c r="C192" s="61">
        <v>815</v>
      </c>
      <c r="D192" s="52"/>
    </row>
    <row r="193" spans="1:4" s="55" customFormat="1" ht="12">
      <c r="A193" s="58">
        <v>51</v>
      </c>
      <c r="B193" s="69" t="s">
        <v>186</v>
      </c>
      <c r="C193" s="61">
        <v>90</v>
      </c>
      <c r="D193" s="52">
        <v>572192</v>
      </c>
    </row>
    <row r="194" spans="1:4" s="55" customFormat="1" ht="12">
      <c r="A194" s="58">
        <v>52</v>
      </c>
      <c r="B194" s="69" t="s">
        <v>187</v>
      </c>
      <c r="C194" s="61"/>
      <c r="D194" s="52">
        <v>57219</v>
      </c>
    </row>
    <row r="195" spans="1:4" s="55" customFormat="1" ht="12">
      <c r="A195" s="58">
        <v>53</v>
      </c>
      <c r="B195" s="69" t="s">
        <v>188</v>
      </c>
      <c r="C195" s="61"/>
      <c r="D195" s="52">
        <v>572191</v>
      </c>
    </row>
    <row r="196" spans="1:4" s="55" customFormat="1" ht="12">
      <c r="A196" s="58">
        <v>54</v>
      </c>
      <c r="B196" s="63" t="s">
        <v>189</v>
      </c>
      <c r="C196" s="64">
        <f>SUM(C188:C195)</f>
        <v>1405.6599999999999</v>
      </c>
      <c r="D196" s="52"/>
    </row>
    <row r="197" spans="1:4" s="55" customFormat="1" ht="12">
      <c r="A197" s="58">
        <v>55</v>
      </c>
      <c r="B197" s="63" t="s">
        <v>95</v>
      </c>
      <c r="C197" s="64">
        <f>SUM(C196,C187,C181,C170)</f>
        <v>12643.26</v>
      </c>
      <c r="D197" s="52"/>
    </row>
    <row r="198" spans="1:4" s="55" customFormat="1" ht="12">
      <c r="A198" s="255">
        <v>56</v>
      </c>
      <c r="B198" s="258" t="s">
        <v>96</v>
      </c>
      <c r="C198" s="262">
        <f>SUM(C158+C197+C159+C162+C165)</f>
        <v>52333.21</v>
      </c>
      <c r="D198" s="52"/>
    </row>
    <row r="199" spans="1:4" s="55" customFormat="1" ht="12">
      <c r="A199" s="255"/>
      <c r="B199" s="258"/>
      <c r="C199" s="262"/>
      <c r="D199" s="52"/>
    </row>
    <row r="200" spans="1:6" s="48" customFormat="1" ht="12.75">
      <c r="A200" s="47"/>
      <c r="B200" s="45"/>
      <c r="C200" s="46"/>
      <c r="D200" s="24"/>
      <c r="E200"/>
      <c r="F200"/>
    </row>
    <row r="201" spans="1:3" ht="12.75">
      <c r="A201" s="24" t="s">
        <v>154</v>
      </c>
      <c r="B201" s="25" t="s">
        <v>191</v>
      </c>
      <c r="C201" s="25"/>
    </row>
    <row r="202" spans="2:3" ht="12.75">
      <c r="B202" s="25" t="s">
        <v>192</v>
      </c>
      <c r="C202" s="25"/>
    </row>
    <row r="203" spans="2:3" ht="12.75">
      <c r="B203" s="25"/>
      <c r="C203" s="2" t="s">
        <v>99</v>
      </c>
    </row>
    <row r="204" spans="1:3" ht="12.75">
      <c r="A204" s="26"/>
      <c r="B204" s="27" t="s">
        <v>0</v>
      </c>
      <c r="C204" s="27" t="s">
        <v>2</v>
      </c>
    </row>
    <row r="205" spans="1:4" ht="12.75">
      <c r="A205" s="26">
        <v>1</v>
      </c>
      <c r="B205" s="4" t="s">
        <v>350</v>
      </c>
      <c r="C205" s="50">
        <v>11330</v>
      </c>
      <c r="D205" s="24">
        <v>37111</v>
      </c>
    </row>
    <row r="206" spans="1:3" ht="12.75">
      <c r="A206" s="26">
        <v>2</v>
      </c>
      <c r="B206" s="4" t="s">
        <v>304</v>
      </c>
      <c r="C206" s="50">
        <v>14694</v>
      </c>
    </row>
    <row r="207" spans="1:3" ht="12.75">
      <c r="A207" s="26">
        <v>3</v>
      </c>
      <c r="B207" s="4" t="s">
        <v>193</v>
      </c>
      <c r="C207" s="50">
        <v>1271</v>
      </c>
    </row>
    <row r="208" spans="1:3" ht="12.75">
      <c r="A208" s="26">
        <v>4</v>
      </c>
      <c r="B208" s="4" t="s">
        <v>303</v>
      </c>
      <c r="C208" s="50">
        <f>SUM('9.a.sz.m-MAMI'!C54)-'9.a.sz.m-MAMI'!C50</f>
        <v>41419.04</v>
      </c>
    </row>
    <row r="209" spans="1:3" ht="12.75">
      <c r="A209" s="26">
        <v>5</v>
      </c>
      <c r="B209" s="4" t="s">
        <v>194</v>
      </c>
      <c r="C209" s="50">
        <v>161</v>
      </c>
    </row>
    <row r="210" spans="1:4" ht="12.75">
      <c r="A210" s="26">
        <v>6</v>
      </c>
      <c r="B210" s="4" t="s">
        <v>195</v>
      </c>
      <c r="C210" s="50">
        <v>4131</v>
      </c>
      <c r="D210" s="24">
        <v>373151</v>
      </c>
    </row>
    <row r="211" spans="1:4" ht="12.75">
      <c r="A211" s="26">
        <v>7</v>
      </c>
      <c r="B211" s="4" t="s">
        <v>196</v>
      </c>
      <c r="C211" s="50">
        <v>3834</v>
      </c>
      <c r="D211" s="24">
        <v>373151</v>
      </c>
    </row>
    <row r="212" spans="1:3" ht="12.75">
      <c r="A212" s="26">
        <v>8</v>
      </c>
      <c r="B212" s="4" t="s">
        <v>197</v>
      </c>
      <c r="C212" s="50">
        <v>14454</v>
      </c>
    </row>
    <row r="213" spans="1:4" ht="12.75">
      <c r="A213" s="26">
        <v>9</v>
      </c>
      <c r="B213" s="4" t="s">
        <v>347</v>
      </c>
      <c r="C213" s="71">
        <v>1068</v>
      </c>
      <c r="D213" s="24">
        <v>373152</v>
      </c>
    </row>
    <row r="214" spans="1:4" ht="12.75">
      <c r="A214" s="26">
        <v>10</v>
      </c>
      <c r="B214" s="4" t="s">
        <v>198</v>
      </c>
      <c r="C214" s="72">
        <v>1000</v>
      </c>
      <c r="D214" s="24">
        <v>373153</v>
      </c>
    </row>
    <row r="215" spans="1:4" ht="12.75">
      <c r="A215" s="26">
        <v>11</v>
      </c>
      <c r="B215" s="4" t="s">
        <v>199</v>
      </c>
      <c r="C215" s="39">
        <v>200</v>
      </c>
      <c r="D215" s="24">
        <v>373154</v>
      </c>
    </row>
    <row r="216" spans="1:3" ht="12.75">
      <c r="A216" s="252">
        <v>12</v>
      </c>
      <c r="B216" s="251" t="s">
        <v>96</v>
      </c>
      <c r="C216" s="259">
        <f>SUM(C205:C215)</f>
        <v>93562.04000000001</v>
      </c>
    </row>
    <row r="217" spans="1:3" ht="12.75">
      <c r="A217" s="252"/>
      <c r="B217" s="251"/>
      <c r="C217" s="259"/>
    </row>
    <row r="219" spans="1:3" ht="12.75">
      <c r="A219" s="24" t="s">
        <v>190</v>
      </c>
      <c r="B219" s="25" t="s">
        <v>201</v>
      </c>
      <c r="C219" s="25"/>
    </row>
    <row r="220" spans="2:3" ht="12.75">
      <c r="B220" s="25" t="s">
        <v>202</v>
      </c>
      <c r="C220" s="25"/>
    </row>
    <row r="221" spans="2:3" ht="12.75">
      <c r="B221" s="25"/>
      <c r="C221" s="2" t="s">
        <v>99</v>
      </c>
    </row>
    <row r="222" spans="1:3" s="24" customFormat="1" ht="12.75">
      <c r="A222" s="26"/>
      <c r="B222" s="27" t="s">
        <v>0</v>
      </c>
      <c r="C222" s="27" t="s">
        <v>2</v>
      </c>
    </row>
    <row r="223" spans="1:8" ht="12.75">
      <c r="A223" s="26">
        <v>1</v>
      </c>
      <c r="B223" s="29" t="s">
        <v>203</v>
      </c>
      <c r="C223" s="103">
        <v>1852</v>
      </c>
      <c r="D223" s="24">
        <v>592122</v>
      </c>
      <c r="H223" s="240"/>
    </row>
    <row r="224" spans="1:4" ht="12.75">
      <c r="A224" s="26">
        <v>2</v>
      </c>
      <c r="B224" s="29" t="s">
        <v>204</v>
      </c>
      <c r="C224" s="103">
        <f>SUM(C225:C226)</f>
        <v>34110</v>
      </c>
      <c r="D224" s="24">
        <v>5921291</v>
      </c>
    </row>
    <row r="225" spans="1:3" ht="12.75">
      <c r="A225" s="26">
        <v>3</v>
      </c>
      <c r="B225" s="102" t="s">
        <v>348</v>
      </c>
      <c r="C225" s="39">
        <v>33508</v>
      </c>
    </row>
    <row r="226" spans="1:3" ht="12.75">
      <c r="A226" s="26">
        <v>4</v>
      </c>
      <c r="B226" s="102" t="s">
        <v>349</v>
      </c>
      <c r="C226" s="39">
        <v>602</v>
      </c>
    </row>
    <row r="227" spans="1:4" ht="12.75">
      <c r="A227" s="26">
        <v>5</v>
      </c>
      <c r="B227" s="31" t="s">
        <v>346</v>
      </c>
      <c r="C227" s="103">
        <v>864</v>
      </c>
      <c r="D227" s="24">
        <v>5921292</v>
      </c>
    </row>
    <row r="228" spans="1:3" ht="12.75">
      <c r="A228" s="26">
        <v>6</v>
      </c>
      <c r="B228" s="30" t="s">
        <v>95</v>
      </c>
      <c r="C228" s="41">
        <f>SUM(C223+C224+C227)</f>
        <v>36826</v>
      </c>
    </row>
    <row r="229" spans="1:3" ht="12.75">
      <c r="A229" s="252">
        <v>7</v>
      </c>
      <c r="B229" s="251" t="s">
        <v>96</v>
      </c>
      <c r="C229" s="259">
        <f>SUM(C228)</f>
        <v>36826</v>
      </c>
    </row>
    <row r="230" spans="1:3" ht="12.75">
      <c r="A230" s="252"/>
      <c r="B230" s="251"/>
      <c r="C230" s="259"/>
    </row>
    <row r="231" spans="1:4" s="48" customFormat="1" ht="12.75">
      <c r="A231" s="44"/>
      <c r="B231" s="45"/>
      <c r="C231" s="46"/>
      <c r="D231" s="47"/>
    </row>
    <row r="232" spans="1:4" s="48" customFormat="1" ht="12.75">
      <c r="A232" s="44"/>
      <c r="B232" s="45"/>
      <c r="C232" s="46"/>
      <c r="D232" s="47"/>
    </row>
    <row r="233" spans="1:6" s="2" customFormat="1" ht="12.75">
      <c r="A233" s="73" t="s">
        <v>200</v>
      </c>
      <c r="B233" s="56" t="s">
        <v>206</v>
      </c>
      <c r="C233" s="74"/>
      <c r="D233" s="24"/>
      <c r="E233"/>
      <c r="F233"/>
    </row>
    <row r="234" spans="1:6" s="2" customFormat="1" ht="12.75">
      <c r="A234" s="73"/>
      <c r="B234" s="56" t="s">
        <v>207</v>
      </c>
      <c r="C234" s="56"/>
      <c r="D234" s="24"/>
      <c r="E234"/>
      <c r="F234"/>
    </row>
    <row r="235" spans="1:6" s="2" customFormat="1" ht="12.75">
      <c r="A235" s="73"/>
      <c r="B235" s="56"/>
      <c r="C235" s="2" t="s">
        <v>99</v>
      </c>
      <c r="D235" s="24"/>
      <c r="E235"/>
      <c r="F235"/>
    </row>
    <row r="236" spans="1:3" s="24" customFormat="1" ht="12.75">
      <c r="A236" s="26"/>
      <c r="B236" s="27" t="s">
        <v>0</v>
      </c>
      <c r="C236" s="27" t="s">
        <v>1</v>
      </c>
    </row>
    <row r="237" spans="1:6" s="2" customFormat="1" ht="12.75">
      <c r="A237" s="5">
        <v>1</v>
      </c>
      <c r="B237" s="68" t="s">
        <v>208</v>
      </c>
      <c r="C237" s="75">
        <v>901</v>
      </c>
      <c r="D237" s="24">
        <v>52211</v>
      </c>
      <c r="E237"/>
      <c r="F237"/>
    </row>
    <row r="238" spans="1:6" s="2" customFormat="1" ht="12.75">
      <c r="A238" s="5">
        <v>2</v>
      </c>
      <c r="B238" s="68" t="s">
        <v>209</v>
      </c>
      <c r="C238" s="75">
        <v>723</v>
      </c>
      <c r="D238" s="24"/>
      <c r="E238"/>
      <c r="F238"/>
    </row>
    <row r="239" spans="1:6" s="2" customFormat="1" ht="12.75">
      <c r="A239" s="5">
        <v>3</v>
      </c>
      <c r="B239" s="68" t="s">
        <v>210</v>
      </c>
      <c r="C239" s="75">
        <v>100</v>
      </c>
      <c r="D239" s="24"/>
      <c r="E239"/>
      <c r="F239"/>
    </row>
    <row r="240" spans="1:6" s="2" customFormat="1" ht="12.75">
      <c r="A240" s="5">
        <v>4</v>
      </c>
      <c r="B240" s="68" t="s">
        <v>211</v>
      </c>
      <c r="C240" s="75">
        <v>26</v>
      </c>
      <c r="D240" s="24"/>
      <c r="E240"/>
      <c r="F240"/>
    </row>
    <row r="241" spans="1:6" s="2" customFormat="1" ht="12.75">
      <c r="A241" s="5">
        <v>5</v>
      </c>
      <c r="B241" s="68" t="s">
        <v>212</v>
      </c>
      <c r="C241" s="75">
        <v>25</v>
      </c>
      <c r="D241" s="24"/>
      <c r="E241"/>
      <c r="F241"/>
    </row>
    <row r="242" spans="1:6" s="2" customFormat="1" ht="12.75">
      <c r="A242" s="5">
        <v>6</v>
      </c>
      <c r="B242" s="63" t="s">
        <v>104</v>
      </c>
      <c r="C242" s="64">
        <f>SUM(C237:C241)</f>
        <v>1775</v>
      </c>
      <c r="D242" s="24"/>
      <c r="E242"/>
      <c r="F242"/>
    </row>
    <row r="243" spans="1:6" s="2" customFormat="1" ht="12.75">
      <c r="A243" s="5">
        <v>7</v>
      </c>
      <c r="B243" s="31" t="s">
        <v>105</v>
      </c>
      <c r="C243" s="75">
        <f>SUM(C237:C239)*0.27</f>
        <v>465.48</v>
      </c>
      <c r="D243" s="24">
        <v>53111</v>
      </c>
      <c r="E243"/>
      <c r="F243"/>
    </row>
    <row r="244" spans="1:6" s="2" customFormat="1" ht="12.75">
      <c r="A244" s="5">
        <v>8</v>
      </c>
      <c r="B244" s="68" t="s">
        <v>213</v>
      </c>
      <c r="C244" s="75">
        <f>25*11.9%</f>
        <v>2.975</v>
      </c>
      <c r="D244" s="24"/>
      <c r="E244"/>
      <c r="F244"/>
    </row>
    <row r="245" spans="1:6" s="2" customFormat="1" ht="12.75">
      <c r="A245" s="5">
        <v>9</v>
      </c>
      <c r="B245" s="63" t="s">
        <v>107</v>
      </c>
      <c r="C245" s="64">
        <f>SUM(C243:C244)</f>
        <v>468.45500000000004</v>
      </c>
      <c r="D245" s="24"/>
      <c r="E245"/>
      <c r="F245"/>
    </row>
    <row r="246" spans="1:6" s="2" customFormat="1" ht="12.75">
      <c r="A246" s="5">
        <v>10</v>
      </c>
      <c r="B246" s="31" t="s">
        <v>214</v>
      </c>
      <c r="C246" s="39">
        <v>20</v>
      </c>
      <c r="D246" s="24">
        <v>54211</v>
      </c>
      <c r="E246"/>
      <c r="F246"/>
    </row>
    <row r="247" spans="1:6" s="2" customFormat="1" ht="12.75">
      <c r="A247" s="5">
        <v>11</v>
      </c>
      <c r="B247" s="31" t="s">
        <v>144</v>
      </c>
      <c r="C247" s="39">
        <v>20</v>
      </c>
      <c r="D247" s="24">
        <v>5431</v>
      </c>
      <c r="E247"/>
      <c r="F247"/>
    </row>
    <row r="248" spans="1:6" s="2" customFormat="1" ht="12.75">
      <c r="A248" s="5">
        <v>12</v>
      </c>
      <c r="B248" s="31" t="s">
        <v>215</v>
      </c>
      <c r="C248" s="39">
        <v>40</v>
      </c>
      <c r="D248" s="24"/>
      <c r="E248"/>
      <c r="F248"/>
    </row>
    <row r="249" spans="1:6" s="2" customFormat="1" ht="12.75">
      <c r="A249" s="5">
        <v>13</v>
      </c>
      <c r="B249" s="31" t="s">
        <v>216</v>
      </c>
      <c r="C249" s="39">
        <v>10</v>
      </c>
      <c r="D249" s="24">
        <v>54913</v>
      </c>
      <c r="E249"/>
      <c r="F249"/>
    </row>
    <row r="250" spans="1:6" s="2" customFormat="1" ht="12.75">
      <c r="A250" s="5">
        <v>14</v>
      </c>
      <c r="B250" s="30" t="s">
        <v>92</v>
      </c>
      <c r="C250" s="41">
        <f>SUM(C246:C249)</f>
        <v>90</v>
      </c>
      <c r="D250" s="24"/>
      <c r="E250"/>
      <c r="F250"/>
    </row>
    <row r="251" spans="1:6" s="2" customFormat="1" ht="12.75">
      <c r="A251" s="5">
        <v>15</v>
      </c>
      <c r="B251" s="29" t="s">
        <v>217</v>
      </c>
      <c r="C251" s="50"/>
      <c r="D251" s="24">
        <v>55111</v>
      </c>
      <c r="E251"/>
      <c r="F251"/>
    </row>
    <row r="252" spans="1:6" s="2" customFormat="1" ht="12.75">
      <c r="A252" s="5">
        <v>16</v>
      </c>
      <c r="B252" s="29" t="s">
        <v>218</v>
      </c>
      <c r="C252" s="50">
        <v>40</v>
      </c>
      <c r="D252" s="24"/>
      <c r="E252"/>
      <c r="F252"/>
    </row>
    <row r="253" spans="1:6" s="2" customFormat="1" ht="12.75">
      <c r="A253" s="5">
        <v>17</v>
      </c>
      <c r="B253" s="29" t="s">
        <v>219</v>
      </c>
      <c r="C253" s="50">
        <v>45</v>
      </c>
      <c r="D253" s="24">
        <v>55119</v>
      </c>
      <c r="E253"/>
      <c r="F253"/>
    </row>
    <row r="254" spans="1:6" s="2" customFormat="1" ht="12.75">
      <c r="A254" s="5">
        <v>18</v>
      </c>
      <c r="B254" s="29" t="s">
        <v>220</v>
      </c>
      <c r="C254" s="50">
        <v>150</v>
      </c>
      <c r="D254" s="24"/>
      <c r="E254"/>
      <c r="F254"/>
    </row>
    <row r="255" spans="1:6" s="2" customFormat="1" ht="12.75">
      <c r="A255" s="5">
        <v>19</v>
      </c>
      <c r="B255" s="29" t="s">
        <v>221</v>
      </c>
      <c r="C255" s="50"/>
      <c r="D255" s="24"/>
      <c r="E255"/>
      <c r="F255"/>
    </row>
    <row r="256" spans="1:6" s="2" customFormat="1" ht="12.75">
      <c r="A256" s="5">
        <v>20</v>
      </c>
      <c r="B256" s="29" t="s">
        <v>222</v>
      </c>
      <c r="C256" s="39"/>
      <c r="D256" s="24">
        <v>55215</v>
      </c>
      <c r="E256"/>
      <c r="F256"/>
    </row>
    <row r="257" spans="1:6" s="2" customFormat="1" ht="12.75">
      <c r="A257" s="5">
        <v>21</v>
      </c>
      <c r="B257" s="29" t="s">
        <v>223</v>
      </c>
      <c r="C257" s="39"/>
      <c r="D257" s="24">
        <v>552191</v>
      </c>
      <c r="E257"/>
      <c r="F257"/>
    </row>
    <row r="258" spans="1:6" s="2" customFormat="1" ht="12.75">
      <c r="A258" s="5">
        <v>22</v>
      </c>
      <c r="B258" s="30" t="s">
        <v>109</v>
      </c>
      <c r="C258" s="41">
        <f>SUM(C251:C257)</f>
        <v>235</v>
      </c>
      <c r="D258" s="24"/>
      <c r="E258"/>
      <c r="F258"/>
    </row>
    <row r="259" spans="1:6" s="28" customFormat="1" ht="12.75">
      <c r="A259" s="5">
        <v>23</v>
      </c>
      <c r="B259" s="31" t="s">
        <v>151</v>
      </c>
      <c r="C259" s="39">
        <v>20</v>
      </c>
      <c r="D259" s="24">
        <v>56211</v>
      </c>
      <c r="E259"/>
      <c r="F259"/>
    </row>
    <row r="260" spans="1:6" s="28" customFormat="1" ht="12.75">
      <c r="A260" s="5">
        <v>24</v>
      </c>
      <c r="B260" s="31" t="s">
        <v>224</v>
      </c>
      <c r="C260" s="39">
        <f>25*19.04%</f>
        <v>4.76</v>
      </c>
      <c r="D260" s="24"/>
      <c r="E260"/>
      <c r="F260"/>
    </row>
    <row r="261" spans="1:6" s="28" customFormat="1" ht="12.75">
      <c r="A261" s="5">
        <v>25</v>
      </c>
      <c r="B261" s="31" t="s">
        <v>225</v>
      </c>
      <c r="C261" s="39">
        <v>21</v>
      </c>
      <c r="D261" s="24"/>
      <c r="E261"/>
      <c r="F261"/>
    </row>
    <row r="262" spans="1:4" ht="12.75">
      <c r="A262" s="5">
        <v>26</v>
      </c>
      <c r="B262" s="31" t="s">
        <v>93</v>
      </c>
      <c r="C262" s="39">
        <f>SUM(C247+C248+C249+C252+C253)*0.27+C246*0.05</f>
        <v>42.85</v>
      </c>
      <c r="D262" s="24">
        <v>561111</v>
      </c>
    </row>
    <row r="263" spans="1:3" ht="12.75">
      <c r="A263" s="5">
        <v>27</v>
      </c>
      <c r="B263" s="30" t="s">
        <v>94</v>
      </c>
      <c r="C263" s="42">
        <f>SUM(C259:C262)</f>
        <v>88.61</v>
      </c>
    </row>
    <row r="264" spans="1:3" ht="12.75">
      <c r="A264" s="5">
        <v>28</v>
      </c>
      <c r="B264" s="30" t="s">
        <v>95</v>
      </c>
      <c r="C264" s="41">
        <f>SUM(C250+C258+C263)</f>
        <v>413.61</v>
      </c>
    </row>
    <row r="265" spans="1:3" ht="12.75">
      <c r="A265" s="246">
        <v>29</v>
      </c>
      <c r="B265" s="251" t="s">
        <v>96</v>
      </c>
      <c r="C265" s="259">
        <f>SUM(C242+C245+C264)</f>
        <v>2657.065</v>
      </c>
    </row>
    <row r="266" spans="1:3" ht="12.75">
      <c r="A266" s="246"/>
      <c r="B266" s="251"/>
      <c r="C266" s="259"/>
    </row>
    <row r="267" spans="1:4" s="48" customFormat="1" ht="12.75">
      <c r="A267" s="44"/>
      <c r="B267" s="45"/>
      <c r="C267" s="46"/>
      <c r="D267" s="47"/>
    </row>
    <row r="268" spans="1:3" ht="12.75">
      <c r="A268" s="24" t="s">
        <v>205</v>
      </c>
      <c r="B268" s="25" t="s">
        <v>227</v>
      </c>
      <c r="C268" s="25"/>
    </row>
    <row r="269" spans="2:3" ht="12.75">
      <c r="B269" s="25" t="s">
        <v>384</v>
      </c>
      <c r="C269" s="25"/>
    </row>
    <row r="270" spans="2:3" ht="12.75">
      <c r="B270" s="25"/>
      <c r="C270" s="2" t="s">
        <v>99</v>
      </c>
    </row>
    <row r="271" spans="1:3" s="24" customFormat="1" ht="12.75">
      <c r="A271" s="26"/>
      <c r="B271" s="27" t="s">
        <v>0</v>
      </c>
      <c r="C271" s="27" t="s">
        <v>2</v>
      </c>
    </row>
    <row r="272" spans="1:4" ht="12.75">
      <c r="A272" s="26">
        <v>1</v>
      </c>
      <c r="B272" s="29" t="s">
        <v>228</v>
      </c>
      <c r="C272" s="39">
        <v>1778</v>
      </c>
      <c r="D272" s="24">
        <v>5831123</v>
      </c>
    </row>
    <row r="273" spans="1:3" ht="12.75">
      <c r="A273" s="26">
        <v>2</v>
      </c>
      <c r="B273" s="29" t="s">
        <v>229</v>
      </c>
      <c r="C273" s="39">
        <f>3*26</f>
        <v>78</v>
      </c>
    </row>
    <row r="274" spans="1:3" ht="12.75">
      <c r="A274" s="26">
        <v>3</v>
      </c>
      <c r="B274" s="29" t="s">
        <v>230</v>
      </c>
      <c r="C274" s="39">
        <v>308</v>
      </c>
    </row>
    <row r="275" spans="1:3" ht="12.75">
      <c r="A275" s="252">
        <v>4</v>
      </c>
      <c r="B275" s="251" t="s">
        <v>96</v>
      </c>
      <c r="C275" s="259">
        <f>SUM(C272:C274)</f>
        <v>2164</v>
      </c>
    </row>
    <row r="276" spans="1:3" ht="12.75">
      <c r="A276" s="252"/>
      <c r="B276" s="251"/>
      <c r="C276" s="259"/>
    </row>
    <row r="278" spans="1:3" ht="12.75">
      <c r="A278" s="24" t="s">
        <v>360</v>
      </c>
      <c r="B278" s="25" t="s">
        <v>232</v>
      </c>
      <c r="C278" s="25"/>
    </row>
    <row r="279" spans="1:6" s="48" customFormat="1" ht="12.75">
      <c r="A279" s="47"/>
      <c r="B279" s="25" t="s">
        <v>233</v>
      </c>
      <c r="C279" s="25"/>
      <c r="D279" s="24"/>
      <c r="E279"/>
      <c r="F279"/>
    </row>
    <row r="280" spans="1:6" s="48" customFormat="1" ht="12.75">
      <c r="A280" s="47"/>
      <c r="B280" s="25"/>
      <c r="C280" s="2" t="s">
        <v>99</v>
      </c>
      <c r="D280" s="24"/>
      <c r="E280"/>
      <c r="F280"/>
    </row>
    <row r="281" spans="1:3" s="24" customFormat="1" ht="12.75">
      <c r="A281" s="26"/>
      <c r="B281" s="27" t="s">
        <v>0</v>
      </c>
      <c r="C281" s="27" t="s">
        <v>2</v>
      </c>
    </row>
    <row r="282" spans="1:4" ht="12.75">
      <c r="A282" s="26">
        <v>1</v>
      </c>
      <c r="B282" s="29" t="s">
        <v>234</v>
      </c>
      <c r="C282" s="39">
        <v>180</v>
      </c>
      <c r="D282" s="24">
        <v>5831171</v>
      </c>
    </row>
    <row r="283" spans="1:3" ht="12.75">
      <c r="A283" s="252">
        <v>2</v>
      </c>
      <c r="B283" s="251" t="s">
        <v>96</v>
      </c>
      <c r="C283" s="259">
        <f>SUM(C282:C282)</f>
        <v>180</v>
      </c>
    </row>
    <row r="284" spans="1:3" ht="12.75">
      <c r="A284" s="252"/>
      <c r="B284" s="251"/>
      <c r="C284" s="259"/>
    </row>
    <row r="286" spans="1:3" ht="12.75">
      <c r="A286" s="24" t="s">
        <v>231</v>
      </c>
      <c r="B286" s="25" t="s">
        <v>235</v>
      </c>
      <c r="C286" s="25"/>
    </row>
    <row r="287" spans="1:6" s="48" customFormat="1" ht="12.75">
      <c r="A287" s="47"/>
      <c r="B287" s="25" t="s">
        <v>236</v>
      </c>
      <c r="C287" s="25"/>
      <c r="D287" s="24"/>
      <c r="E287"/>
      <c r="F287"/>
    </row>
    <row r="288" spans="1:6" s="48" customFormat="1" ht="12.75">
      <c r="A288" s="47"/>
      <c r="B288" s="25"/>
      <c r="C288" s="2" t="s">
        <v>99</v>
      </c>
      <c r="D288" s="24"/>
      <c r="E288"/>
      <c r="F288"/>
    </row>
    <row r="289" spans="1:3" s="24" customFormat="1" ht="12.75">
      <c r="A289" s="26"/>
      <c r="B289" s="27" t="s">
        <v>0</v>
      </c>
      <c r="C289" s="27" t="s">
        <v>2</v>
      </c>
    </row>
    <row r="290" spans="1:4" ht="12.75">
      <c r="A290" s="26">
        <v>1</v>
      </c>
      <c r="B290" s="29" t="s">
        <v>237</v>
      </c>
      <c r="C290" s="39">
        <v>1000</v>
      </c>
      <c r="D290" s="24">
        <v>5831171</v>
      </c>
    </row>
    <row r="291" spans="1:3" ht="12.75">
      <c r="A291" s="252">
        <v>2</v>
      </c>
      <c r="B291" s="251" t="s">
        <v>96</v>
      </c>
      <c r="C291" s="259">
        <f>SUM(C290:C290)</f>
        <v>1000</v>
      </c>
    </row>
    <row r="292" spans="1:3" ht="12.75">
      <c r="A292" s="252"/>
      <c r="B292" s="251"/>
      <c r="C292" s="259"/>
    </row>
    <row r="294" spans="1:3" ht="12.75">
      <c r="A294" s="24" t="s">
        <v>226</v>
      </c>
      <c r="B294" s="25" t="s">
        <v>239</v>
      </c>
      <c r="C294" s="25"/>
    </row>
    <row r="295" spans="2:3" ht="12.75">
      <c r="B295" s="25" t="s">
        <v>240</v>
      </c>
      <c r="C295" s="25"/>
    </row>
    <row r="296" spans="2:3" ht="12.75">
      <c r="B296" s="25"/>
      <c r="C296" s="2" t="s">
        <v>99</v>
      </c>
    </row>
    <row r="297" spans="1:3" ht="12.75">
      <c r="A297" s="26"/>
      <c r="B297" s="27" t="s">
        <v>0</v>
      </c>
      <c r="C297" s="27" t="s">
        <v>1</v>
      </c>
    </row>
    <row r="298" spans="1:4" ht="12.75">
      <c r="A298" s="26">
        <v>1</v>
      </c>
      <c r="B298" s="29" t="s">
        <v>241</v>
      </c>
      <c r="C298" s="39">
        <v>300</v>
      </c>
      <c r="D298" s="24">
        <v>5831172</v>
      </c>
    </row>
    <row r="299" spans="1:3" ht="12.75">
      <c r="A299" s="252">
        <v>2</v>
      </c>
      <c r="B299" s="251" t="s">
        <v>96</v>
      </c>
      <c r="C299" s="259">
        <f>SUM(C298)</f>
        <v>300</v>
      </c>
    </row>
    <row r="300" spans="1:3" ht="12.75">
      <c r="A300" s="252"/>
      <c r="B300" s="251"/>
      <c r="C300" s="259"/>
    </row>
    <row r="302" spans="1:3" ht="12.75">
      <c r="A302" s="24" t="s">
        <v>361</v>
      </c>
      <c r="B302" s="25" t="s">
        <v>243</v>
      </c>
      <c r="C302" s="25"/>
    </row>
    <row r="303" spans="2:3" ht="12.75">
      <c r="B303" s="25" t="s">
        <v>244</v>
      </c>
      <c r="C303" s="25"/>
    </row>
    <row r="304" spans="2:3" ht="12.75">
      <c r="B304" s="25"/>
      <c r="C304" s="2" t="s">
        <v>99</v>
      </c>
    </row>
    <row r="305" spans="1:3" ht="12.75">
      <c r="A305" s="26"/>
      <c r="B305" s="27" t="s">
        <v>0</v>
      </c>
      <c r="C305" s="27" t="s">
        <v>2</v>
      </c>
    </row>
    <row r="306" spans="1:4" ht="12.75">
      <c r="A306" s="26">
        <v>1</v>
      </c>
      <c r="B306" s="29" t="s">
        <v>245</v>
      </c>
      <c r="C306" s="39">
        <v>650</v>
      </c>
      <c r="D306" s="24">
        <v>583119</v>
      </c>
    </row>
    <row r="307" spans="1:4" ht="12.75">
      <c r="A307" s="26">
        <v>2</v>
      </c>
      <c r="B307" s="29" t="s">
        <v>246</v>
      </c>
      <c r="C307" s="39">
        <v>60</v>
      </c>
      <c r="D307" s="24">
        <v>58812</v>
      </c>
    </row>
    <row r="308" spans="1:4" ht="12.75">
      <c r="A308" s="26">
        <v>3</v>
      </c>
      <c r="B308" s="29" t="s">
        <v>247</v>
      </c>
      <c r="C308" s="39">
        <v>100</v>
      </c>
      <c r="D308" s="24">
        <v>58813</v>
      </c>
    </row>
    <row r="309" spans="1:3" ht="12.75">
      <c r="A309" s="252">
        <v>4</v>
      </c>
      <c r="B309" s="256" t="s">
        <v>96</v>
      </c>
      <c r="C309" s="263">
        <f>SUM(C306:C308)</f>
        <v>810</v>
      </c>
    </row>
    <row r="310" spans="1:3" ht="12.75">
      <c r="A310" s="252"/>
      <c r="B310" s="257"/>
      <c r="C310" s="264"/>
    </row>
    <row r="312" spans="1:3" ht="12.75">
      <c r="A312" s="24" t="s">
        <v>238</v>
      </c>
      <c r="B312" s="25" t="s">
        <v>248</v>
      </c>
      <c r="C312" s="25"/>
    </row>
    <row r="313" spans="2:3" ht="12.75">
      <c r="B313" s="25" t="s">
        <v>249</v>
      </c>
      <c r="C313" s="25"/>
    </row>
    <row r="314" spans="2:3" ht="12.75">
      <c r="B314" s="25"/>
      <c r="C314" s="2" t="s">
        <v>99</v>
      </c>
    </row>
    <row r="315" spans="1:3" ht="12.75">
      <c r="A315" s="26"/>
      <c r="B315" s="27" t="s">
        <v>0</v>
      </c>
      <c r="C315" s="27" t="s">
        <v>2</v>
      </c>
    </row>
    <row r="316" spans="1:4" ht="12.75">
      <c r="A316" s="26">
        <v>1</v>
      </c>
      <c r="B316" s="29" t="s">
        <v>250</v>
      </c>
      <c r="C316" s="39">
        <v>560</v>
      </c>
      <c r="D316" s="24">
        <v>5831162</v>
      </c>
    </row>
    <row r="317" spans="1:4" ht="12.75">
      <c r="A317" s="26">
        <v>2</v>
      </c>
      <c r="B317" s="29" t="s">
        <v>107</v>
      </c>
      <c r="C317" s="50">
        <v>151</v>
      </c>
      <c r="D317" s="24">
        <v>53111</v>
      </c>
    </row>
    <row r="318" spans="1:3" ht="12.75">
      <c r="A318" s="252">
        <v>3</v>
      </c>
      <c r="B318" s="251" t="s">
        <v>96</v>
      </c>
      <c r="C318" s="259">
        <f>SUM(C316:C317)</f>
        <v>711</v>
      </c>
    </row>
    <row r="319" spans="1:3" ht="12.75">
      <c r="A319" s="252"/>
      <c r="B319" s="251"/>
      <c r="C319" s="259"/>
    </row>
    <row r="321" spans="1:3" ht="12.75">
      <c r="A321" s="24" t="s">
        <v>242</v>
      </c>
      <c r="B321" s="25" t="s">
        <v>252</v>
      </c>
      <c r="C321" s="25"/>
    </row>
    <row r="322" spans="2:3" ht="12.75">
      <c r="B322" s="25" t="s">
        <v>253</v>
      </c>
      <c r="C322" s="25"/>
    </row>
    <row r="323" spans="2:3" ht="12.75">
      <c r="B323" s="25"/>
      <c r="C323" s="2" t="s">
        <v>99</v>
      </c>
    </row>
    <row r="324" spans="1:3" ht="12.75">
      <c r="A324" s="26"/>
      <c r="B324" s="27" t="s">
        <v>0</v>
      </c>
      <c r="C324" s="27" t="s">
        <v>2</v>
      </c>
    </row>
    <row r="325" spans="1:4" ht="12.75">
      <c r="A325" s="26">
        <v>1</v>
      </c>
      <c r="B325" s="29" t="s">
        <v>254</v>
      </c>
      <c r="C325" s="39">
        <v>400</v>
      </c>
      <c r="D325" s="24">
        <v>38115</v>
      </c>
    </row>
    <row r="326" spans="1:4" ht="12.75">
      <c r="A326" s="26">
        <v>3</v>
      </c>
      <c r="B326" s="29" t="s">
        <v>255</v>
      </c>
      <c r="C326" s="39">
        <v>100</v>
      </c>
      <c r="D326" s="24">
        <v>38115</v>
      </c>
    </row>
    <row r="327" spans="1:4" ht="12.75">
      <c r="A327" s="26">
        <v>5</v>
      </c>
      <c r="B327" s="29" t="s">
        <v>256</v>
      </c>
      <c r="C327" s="39">
        <v>15</v>
      </c>
      <c r="D327" s="24">
        <v>38115</v>
      </c>
    </row>
    <row r="328" spans="1:4" ht="12.75">
      <c r="A328" s="26">
        <v>6</v>
      </c>
      <c r="B328" s="29" t="s">
        <v>257</v>
      </c>
      <c r="C328" s="39">
        <v>1200</v>
      </c>
      <c r="D328" s="24">
        <v>38115</v>
      </c>
    </row>
    <row r="329" spans="1:3" ht="12.75">
      <c r="A329" s="252">
        <v>7</v>
      </c>
      <c r="B329" s="251" t="s">
        <v>96</v>
      </c>
      <c r="C329" s="259">
        <f>SUM(C325:C328)</f>
        <v>1715</v>
      </c>
    </row>
    <row r="330" spans="1:3" ht="12.75">
      <c r="A330" s="252"/>
      <c r="B330" s="251"/>
      <c r="C330" s="259"/>
    </row>
    <row r="333" spans="1:3" ht="12.75">
      <c r="A333" s="24" t="s">
        <v>362</v>
      </c>
      <c r="B333" s="25" t="s">
        <v>259</v>
      </c>
      <c r="C333" s="25"/>
    </row>
    <row r="334" spans="2:3" ht="12.75">
      <c r="B334" s="25" t="s">
        <v>260</v>
      </c>
      <c r="C334" s="25"/>
    </row>
    <row r="335" spans="2:3" ht="12.75">
      <c r="B335" s="25"/>
      <c r="C335" s="2" t="s">
        <v>99</v>
      </c>
    </row>
    <row r="336" spans="1:3" ht="12.75">
      <c r="A336" s="26"/>
      <c r="B336" s="27" t="s">
        <v>0</v>
      </c>
      <c r="C336" s="27" t="s">
        <v>2</v>
      </c>
    </row>
    <row r="337" spans="1:4" ht="12.75">
      <c r="A337" s="26">
        <v>1</v>
      </c>
      <c r="B337" s="4" t="s">
        <v>261</v>
      </c>
      <c r="C337" s="39">
        <v>2781</v>
      </c>
      <c r="D337" s="24">
        <v>511116</v>
      </c>
    </row>
    <row r="338" spans="1:3" ht="12.75">
      <c r="A338" s="26">
        <v>2</v>
      </c>
      <c r="B338" s="35" t="s">
        <v>104</v>
      </c>
      <c r="C338" s="49">
        <f>SUM(C337)</f>
        <v>2781</v>
      </c>
    </row>
    <row r="339" spans="1:4" ht="12.75">
      <c r="A339" s="26">
        <v>3</v>
      </c>
      <c r="B339" s="31" t="s">
        <v>105</v>
      </c>
      <c r="C339" s="39">
        <f>SUM(C337*0.27/2)</f>
        <v>375.435</v>
      </c>
      <c r="D339" s="24">
        <v>53111</v>
      </c>
    </row>
    <row r="340" spans="1:3" ht="12.75">
      <c r="A340" s="26">
        <v>5</v>
      </c>
      <c r="B340" s="30" t="s">
        <v>107</v>
      </c>
      <c r="C340" s="41">
        <f>SUM(C339:C339)</f>
        <v>375.435</v>
      </c>
    </row>
    <row r="341" spans="1:3" ht="12.75">
      <c r="A341" s="26">
        <v>6</v>
      </c>
      <c r="B341" s="76" t="s">
        <v>262</v>
      </c>
      <c r="C341" s="39">
        <v>79</v>
      </c>
    </row>
    <row r="342" spans="1:3" ht="12.75">
      <c r="A342" s="26">
        <v>7</v>
      </c>
      <c r="B342" s="76" t="s">
        <v>87</v>
      </c>
      <c r="C342" s="39">
        <v>21</v>
      </c>
    </row>
    <row r="343" spans="1:3" ht="12.75">
      <c r="A343" s="26">
        <v>8</v>
      </c>
      <c r="B343" s="30" t="s">
        <v>95</v>
      </c>
      <c r="C343" s="41">
        <f>SUM(C341:C342)</f>
        <v>100</v>
      </c>
    </row>
    <row r="344" spans="1:3" ht="12.75">
      <c r="A344" s="252">
        <v>9</v>
      </c>
      <c r="B344" s="251" t="s">
        <v>96</v>
      </c>
      <c r="C344" s="259">
        <f>SUM(C343,C340,C338)</f>
        <v>3256.435</v>
      </c>
    </row>
    <row r="345" spans="1:3" ht="12.75">
      <c r="A345" s="252"/>
      <c r="B345" s="251"/>
      <c r="C345" s="259"/>
    </row>
    <row r="346" spans="1:6" s="2" customFormat="1" ht="12.75">
      <c r="A346" s="73"/>
      <c r="B346" s="45"/>
      <c r="C346" s="46"/>
      <c r="D346" s="24"/>
      <c r="E346"/>
      <c r="F346"/>
    </row>
    <row r="347" spans="1:6" s="2" customFormat="1" ht="12.75">
      <c r="A347" s="73"/>
      <c r="B347" s="77"/>
      <c r="C347" s="78"/>
      <c r="D347" s="24"/>
      <c r="E347"/>
      <c r="F347"/>
    </row>
    <row r="348" spans="1:3" ht="12.75">
      <c r="A348" s="24" t="s">
        <v>251</v>
      </c>
      <c r="B348" s="25" t="s">
        <v>263</v>
      </c>
      <c r="C348" s="25"/>
    </row>
    <row r="349" spans="2:3" ht="12.75">
      <c r="B349" s="25" t="s">
        <v>264</v>
      </c>
      <c r="C349" s="25"/>
    </row>
    <row r="350" spans="2:3" ht="12.75">
      <c r="B350" s="25"/>
      <c r="C350" s="2" t="s">
        <v>99</v>
      </c>
    </row>
    <row r="351" spans="1:3" s="24" customFormat="1" ht="12.75">
      <c r="A351" s="26"/>
      <c r="B351" s="27" t="s">
        <v>0</v>
      </c>
      <c r="C351" s="27" t="s">
        <v>2</v>
      </c>
    </row>
    <row r="352" spans="1:4" ht="12.75">
      <c r="A352" s="26">
        <v>1</v>
      </c>
      <c r="B352" s="31" t="s">
        <v>265</v>
      </c>
      <c r="C352" s="39">
        <f>20+11*27</f>
        <v>317</v>
      </c>
      <c r="D352" s="24">
        <v>52211</v>
      </c>
    </row>
    <row r="353" spans="1:3" ht="12.75">
      <c r="A353" s="26">
        <v>2</v>
      </c>
      <c r="B353" s="63" t="s">
        <v>104</v>
      </c>
      <c r="C353" s="41">
        <f>SUM(C352:C352)</f>
        <v>317</v>
      </c>
    </row>
    <row r="354" spans="1:4" ht="12.75">
      <c r="A354" s="26">
        <v>3</v>
      </c>
      <c r="B354" s="31" t="s">
        <v>105</v>
      </c>
      <c r="C354" s="75">
        <f>SUM(C353*0.27)</f>
        <v>85.59</v>
      </c>
      <c r="D354" s="24">
        <v>53111</v>
      </c>
    </row>
    <row r="355" spans="1:3" ht="12.75">
      <c r="A355" s="26">
        <v>4</v>
      </c>
      <c r="B355" s="63" t="s">
        <v>107</v>
      </c>
      <c r="C355" s="64">
        <f>SUM(C354:C354)</f>
        <v>85.59</v>
      </c>
    </row>
    <row r="356" spans="1:3" ht="12.75">
      <c r="A356" s="26">
        <v>5</v>
      </c>
      <c r="B356" s="31" t="s">
        <v>144</v>
      </c>
      <c r="C356" s="39">
        <v>30</v>
      </c>
    </row>
    <row r="357" spans="1:4" ht="12.75">
      <c r="A357" s="26">
        <v>6</v>
      </c>
      <c r="B357" s="31" t="s">
        <v>115</v>
      </c>
      <c r="C357" s="39"/>
      <c r="D357" s="24">
        <v>54411</v>
      </c>
    </row>
    <row r="358" spans="1:4" ht="12.75">
      <c r="A358" s="26">
        <v>7</v>
      </c>
      <c r="B358" s="31" t="s">
        <v>266</v>
      </c>
      <c r="C358" s="39">
        <v>30</v>
      </c>
      <c r="D358" s="24">
        <v>54712</v>
      </c>
    </row>
    <row r="359" spans="1:4" ht="12.75">
      <c r="A359" s="26">
        <v>8</v>
      </c>
      <c r="B359" s="31" t="s">
        <v>267</v>
      </c>
      <c r="C359" s="39"/>
      <c r="D359" s="24">
        <v>54911</v>
      </c>
    </row>
    <row r="360" spans="1:3" ht="12.75">
      <c r="A360" s="26">
        <v>9</v>
      </c>
      <c r="B360" s="30" t="s">
        <v>92</v>
      </c>
      <c r="C360" s="41">
        <f>SUM(C356:C359)</f>
        <v>60</v>
      </c>
    </row>
    <row r="361" spans="1:4" ht="12.75">
      <c r="A361" s="26">
        <v>10</v>
      </c>
      <c r="B361" s="31" t="s">
        <v>268</v>
      </c>
      <c r="C361" s="39">
        <v>40</v>
      </c>
      <c r="D361" s="24">
        <v>55111</v>
      </c>
    </row>
    <row r="362" spans="1:4" ht="12.75">
      <c r="A362" s="26">
        <v>11</v>
      </c>
      <c r="B362" s="29" t="s">
        <v>269</v>
      </c>
      <c r="C362" s="39">
        <v>1000</v>
      </c>
      <c r="D362" s="24">
        <v>55214</v>
      </c>
    </row>
    <row r="363" spans="1:4" ht="12.75">
      <c r="A363" s="26">
        <v>12</v>
      </c>
      <c r="B363" s="29" t="s">
        <v>222</v>
      </c>
      <c r="C363" s="39">
        <v>250</v>
      </c>
      <c r="D363" s="24">
        <v>55215</v>
      </c>
    </row>
    <row r="364" spans="1:4" ht="12.75">
      <c r="A364" s="26">
        <v>13</v>
      </c>
      <c r="B364" s="29" t="s">
        <v>270</v>
      </c>
      <c r="C364" s="39">
        <v>30</v>
      </c>
      <c r="D364" s="24">
        <v>55217</v>
      </c>
    </row>
    <row r="365" spans="1:4" ht="12.75">
      <c r="A365" s="26">
        <v>14</v>
      </c>
      <c r="B365" s="29" t="s">
        <v>134</v>
      </c>
      <c r="C365" s="39">
        <v>50</v>
      </c>
      <c r="D365" s="24">
        <v>552192</v>
      </c>
    </row>
    <row r="366" spans="1:4" ht="12.75">
      <c r="A366" s="26">
        <v>15</v>
      </c>
      <c r="B366" s="31" t="s">
        <v>271</v>
      </c>
      <c r="C366" s="39">
        <v>200</v>
      </c>
      <c r="D366" s="24">
        <v>55218</v>
      </c>
    </row>
    <row r="367" spans="1:3" ht="12.75">
      <c r="A367" s="26">
        <v>16</v>
      </c>
      <c r="B367" s="30" t="s">
        <v>109</v>
      </c>
      <c r="C367" s="41">
        <f>SUM(C361:C366)</f>
        <v>1570</v>
      </c>
    </row>
    <row r="368" spans="1:4" ht="12.75">
      <c r="A368" s="26">
        <v>17</v>
      </c>
      <c r="B368" s="31" t="s">
        <v>93</v>
      </c>
      <c r="C368" s="39">
        <f>SUM(C360+C367)*0.27</f>
        <v>440.1</v>
      </c>
      <c r="D368" s="24">
        <v>561111</v>
      </c>
    </row>
    <row r="369" spans="1:3" ht="12.75">
      <c r="A369" s="26">
        <v>18</v>
      </c>
      <c r="B369" s="30" t="s">
        <v>94</v>
      </c>
      <c r="C369" s="42">
        <f>SUM(C368:C368)</f>
        <v>440.1</v>
      </c>
    </row>
    <row r="370" spans="1:3" ht="12.75">
      <c r="A370" s="26">
        <v>19</v>
      </c>
      <c r="B370" s="30" t="s">
        <v>95</v>
      </c>
      <c r="C370" s="41">
        <f>SUM(C360+C367+C369)</f>
        <v>2070.1</v>
      </c>
    </row>
    <row r="371" spans="1:3" ht="12.75">
      <c r="A371" s="252">
        <v>20</v>
      </c>
      <c r="B371" s="251" t="s">
        <v>96</v>
      </c>
      <c r="C371" s="259">
        <f>SUM(C353+C355+C370)</f>
        <v>2472.69</v>
      </c>
    </row>
    <row r="372" spans="1:3" ht="12.75">
      <c r="A372" s="252"/>
      <c r="B372" s="251"/>
      <c r="C372" s="259"/>
    </row>
    <row r="373" spans="2:3" ht="12.75">
      <c r="B373" s="45"/>
      <c r="C373" s="46"/>
    </row>
    <row r="375" spans="1:3" ht="12.75">
      <c r="A375" s="24" t="s">
        <v>258</v>
      </c>
      <c r="B375" s="25" t="s">
        <v>272</v>
      </c>
      <c r="C375" s="25"/>
    </row>
    <row r="376" spans="2:3" ht="12.75">
      <c r="B376" s="25" t="s">
        <v>273</v>
      </c>
      <c r="C376" s="25"/>
    </row>
    <row r="377" spans="2:3" ht="12.75">
      <c r="B377" s="25"/>
      <c r="C377" s="2" t="s">
        <v>99</v>
      </c>
    </row>
    <row r="378" spans="1:3" s="24" customFormat="1" ht="12.75">
      <c r="A378" s="26"/>
      <c r="B378" s="27" t="s">
        <v>0</v>
      </c>
      <c r="C378" s="27" t="s">
        <v>2</v>
      </c>
    </row>
    <row r="379" spans="1:4" ht="15.75">
      <c r="A379" s="26">
        <v>1</v>
      </c>
      <c r="B379" s="33" t="s">
        <v>274</v>
      </c>
      <c r="C379" s="39">
        <v>1000</v>
      </c>
      <c r="D379" s="24">
        <v>12543</v>
      </c>
    </row>
    <row r="380" spans="1:3" ht="12.75">
      <c r="A380" s="26">
        <v>2</v>
      </c>
      <c r="B380" s="30" t="s">
        <v>88</v>
      </c>
      <c r="C380" s="41">
        <f>SUM(C379:C379)</f>
        <v>1000</v>
      </c>
    </row>
    <row r="381" spans="1:4" ht="12.75">
      <c r="A381" s="26">
        <v>3</v>
      </c>
      <c r="B381" s="29" t="s">
        <v>222</v>
      </c>
      <c r="C381" s="39"/>
      <c r="D381" s="24">
        <v>55215</v>
      </c>
    </row>
    <row r="382" spans="1:4" ht="12.75">
      <c r="A382" s="26">
        <v>4</v>
      </c>
      <c r="B382" s="29" t="s">
        <v>270</v>
      </c>
      <c r="C382" s="39">
        <v>20</v>
      </c>
      <c r="D382" s="24">
        <v>55217</v>
      </c>
    </row>
    <row r="383" spans="1:3" ht="12.75">
      <c r="A383" s="26">
        <v>5</v>
      </c>
      <c r="B383" s="29" t="s">
        <v>171</v>
      </c>
      <c r="C383" s="39"/>
    </row>
    <row r="384" spans="1:3" ht="12.75">
      <c r="A384" s="26">
        <v>6</v>
      </c>
      <c r="B384" s="29" t="s">
        <v>275</v>
      </c>
      <c r="C384" s="39"/>
    </row>
    <row r="385" spans="1:4" ht="12.75">
      <c r="A385" s="26">
        <v>7</v>
      </c>
      <c r="B385" s="31" t="s">
        <v>134</v>
      </c>
      <c r="C385" s="39">
        <v>200</v>
      </c>
      <c r="D385" s="24">
        <v>552192</v>
      </c>
    </row>
    <row r="386" spans="1:6" s="79" customFormat="1" ht="12.75">
      <c r="A386" s="26">
        <v>8</v>
      </c>
      <c r="B386" s="30" t="s">
        <v>109</v>
      </c>
      <c r="C386" s="41">
        <f>SUM(C381:C385)</f>
        <v>220</v>
      </c>
      <c r="D386" s="24"/>
      <c r="E386"/>
      <c r="F386"/>
    </row>
    <row r="387" spans="1:6" s="79" customFormat="1" ht="12.75">
      <c r="A387" s="26">
        <v>9</v>
      </c>
      <c r="B387" s="31" t="s">
        <v>93</v>
      </c>
      <c r="C387" s="39"/>
      <c r="D387" s="24">
        <v>561111</v>
      </c>
      <c r="E387"/>
      <c r="F387"/>
    </row>
    <row r="388" spans="1:6" s="79" customFormat="1" ht="12.75">
      <c r="A388" s="26">
        <v>10</v>
      </c>
      <c r="B388" s="30" t="s">
        <v>94</v>
      </c>
      <c r="C388" s="42">
        <f>SUM(C387:C387)</f>
        <v>0</v>
      </c>
      <c r="D388" s="24"/>
      <c r="E388"/>
      <c r="F388"/>
    </row>
    <row r="389" spans="1:6" s="79" customFormat="1" ht="12.75">
      <c r="A389" s="26">
        <v>11</v>
      </c>
      <c r="B389" s="30" t="s">
        <v>95</v>
      </c>
      <c r="C389" s="41">
        <f>SUM(C386+C388)</f>
        <v>220</v>
      </c>
      <c r="D389" s="24"/>
      <c r="E389"/>
      <c r="F389"/>
    </row>
    <row r="390" spans="1:6" s="79" customFormat="1" ht="12.75">
      <c r="A390" s="252">
        <v>12</v>
      </c>
      <c r="B390" s="251" t="s">
        <v>96</v>
      </c>
      <c r="C390" s="259">
        <f>SUM(C389+C380)</f>
        <v>1220</v>
      </c>
      <c r="D390" s="24"/>
      <c r="E390"/>
      <c r="F390"/>
    </row>
    <row r="391" spans="1:6" s="79" customFormat="1" ht="12.75">
      <c r="A391" s="252"/>
      <c r="B391" s="251"/>
      <c r="C391" s="259"/>
      <c r="D391" s="24"/>
      <c r="E391"/>
      <c r="F391"/>
    </row>
    <row r="392" spans="1:6" s="79" customFormat="1" ht="12.75">
      <c r="A392" s="80"/>
      <c r="B392"/>
      <c r="C392"/>
      <c r="D392" s="24"/>
      <c r="E392"/>
      <c r="F392"/>
    </row>
    <row r="393" spans="1:6" s="79" customFormat="1" ht="12.75">
      <c r="A393" s="80"/>
      <c r="B393" t="s">
        <v>276</v>
      </c>
      <c r="C393" s="81">
        <f>SUM(C390+C371+C344+C329+C318+C309+C299+C291+C275+C265+C229+C216+C198+C136+C109+C96+C82+C69+C44+C21+C283)</f>
        <v>258489.1882</v>
      </c>
      <c r="D393" s="24"/>
      <c r="E393"/>
      <c r="F393"/>
    </row>
    <row r="451" spans="2:3" ht="12.75">
      <c r="B451" s="3"/>
      <c r="C451" s="81"/>
    </row>
  </sheetData>
  <sheetProtection/>
  <mergeCells count="63">
    <mergeCell ref="C291:C292"/>
    <mergeCell ref="C299:C300"/>
    <mergeCell ref="C344:C345"/>
    <mergeCell ref="C371:C372"/>
    <mergeCell ref="C390:C391"/>
    <mergeCell ref="C309:C310"/>
    <mergeCell ref="C318:C319"/>
    <mergeCell ref="C329:C330"/>
    <mergeCell ref="C275:C276"/>
    <mergeCell ref="C283:C284"/>
    <mergeCell ref="C21:C22"/>
    <mergeCell ref="C44:C45"/>
    <mergeCell ref="C69:C70"/>
    <mergeCell ref="C198:C199"/>
    <mergeCell ref="C216:C217"/>
    <mergeCell ref="C229:C230"/>
    <mergeCell ref="C265:C266"/>
    <mergeCell ref="C109:C110"/>
    <mergeCell ref="C136:C137"/>
    <mergeCell ref="B265:B266"/>
    <mergeCell ref="B136:B137"/>
    <mergeCell ref="B109:B110"/>
    <mergeCell ref="B96:B97"/>
    <mergeCell ref="B82:B83"/>
    <mergeCell ref="C82:C83"/>
    <mergeCell ref="C96:C97"/>
    <mergeCell ref="B275:B276"/>
    <mergeCell ref="B198:B199"/>
    <mergeCell ref="B216:B217"/>
    <mergeCell ref="B229:B230"/>
    <mergeCell ref="A390:A391"/>
    <mergeCell ref="A371:A372"/>
    <mergeCell ref="B344:B345"/>
    <mergeCell ref="A344:A345"/>
    <mergeCell ref="B390:B391"/>
    <mergeCell ref="B371:B372"/>
    <mergeCell ref="B309:B310"/>
    <mergeCell ref="A283:A284"/>
    <mergeCell ref="A291:A292"/>
    <mergeCell ref="A299:A300"/>
    <mergeCell ref="A309:A310"/>
    <mergeCell ref="B291:B292"/>
    <mergeCell ref="B299:B300"/>
    <mergeCell ref="B283:B284"/>
    <mergeCell ref="A96:A97"/>
    <mergeCell ref="A109:A110"/>
    <mergeCell ref="A136:A137"/>
    <mergeCell ref="A318:A319"/>
    <mergeCell ref="A198:A199"/>
    <mergeCell ref="A216:A217"/>
    <mergeCell ref="A229:A230"/>
    <mergeCell ref="A275:A276"/>
    <mergeCell ref="A265:A266"/>
    <mergeCell ref="B318:B319"/>
    <mergeCell ref="B329:B330"/>
    <mergeCell ref="A21:A22"/>
    <mergeCell ref="A44:A45"/>
    <mergeCell ref="A69:A70"/>
    <mergeCell ref="B44:B45"/>
    <mergeCell ref="B21:B22"/>
    <mergeCell ref="B69:B70"/>
    <mergeCell ref="A329:A330"/>
    <mergeCell ref="A82:A83"/>
  </mergeCells>
  <printOptions horizontalCentered="1"/>
  <pageMargins left="0.2755905511811024" right="0.15748031496062992" top="1.1811023622047245" bottom="0.2362204724409449" header="0.5118110236220472" footer="0.15748031496062992"/>
  <pageSetup horizontalDpi="600" verticalDpi="600" orientation="portrait" paperSize="9" scale="72" r:id="rId1"/>
  <headerFooter alignWithMargins="0">
    <oddHeader>&amp;LMAGYARPOLÁNY KÖZSÉG
ÖNKORMÁNYZATA&amp;C2012.ÉVI KÖLTSÉGVETÉS
ÖNKORMÁNYZATI SZAKFELADATOK
KIADÁSOK&amp;R3/a.melléklet Magyarpolány Község
Önkormányzata Képviselő-testületének
2/2012. (II.13.) önkormányzati rendeletéhez
</oddHeader>
    <oddFooter>&amp;C&amp;P</oddFooter>
  </headerFooter>
  <rowBreaks count="8" manualBreakCount="8">
    <brk id="45" max="2" man="1"/>
    <brk id="97" max="255" man="1"/>
    <brk id="137" max="255" man="1"/>
    <brk id="199" max="255" man="1"/>
    <brk id="231" max="255" man="1"/>
    <brk id="266" max="2" man="1"/>
    <brk id="319" max="2" man="1"/>
    <brk id="346" max="2" man="1"/>
  </rowBreaks>
  <colBreaks count="1" manualBreakCount="1">
    <brk id="4" max="38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C4" sqref="C4"/>
    </sheetView>
  </sheetViews>
  <sheetFormatPr defaultColWidth="9.00390625" defaultRowHeight="12.75"/>
  <cols>
    <col min="1" max="1" width="9.125" style="165" customWidth="1"/>
    <col min="2" max="2" width="42.125" style="165" customWidth="1"/>
    <col min="3" max="3" width="12.625" style="168" bestFit="1" customWidth="1"/>
    <col min="4" max="16384" width="9.125" style="165" customWidth="1"/>
  </cols>
  <sheetData>
    <row r="1" ht="15">
      <c r="C1" s="237" t="s">
        <v>363</v>
      </c>
    </row>
    <row r="2" spans="1:3" ht="31.5" customHeight="1">
      <c r="A2" s="174"/>
      <c r="B2" s="174" t="s">
        <v>0</v>
      </c>
      <c r="C2" s="175" t="s">
        <v>1</v>
      </c>
    </row>
    <row r="3" spans="1:3" ht="31.5" customHeight="1">
      <c r="A3" s="176">
        <v>1</v>
      </c>
      <c r="B3" s="176" t="s">
        <v>203</v>
      </c>
      <c r="C3" s="172">
        <v>1852</v>
      </c>
    </row>
    <row r="4" spans="1:3" ht="31.5" customHeight="1">
      <c r="A4" s="176">
        <v>3</v>
      </c>
      <c r="B4" s="176" t="s">
        <v>204</v>
      </c>
      <c r="C4" s="172">
        <f>SUM(C5:C6)</f>
        <v>34110</v>
      </c>
    </row>
    <row r="5" spans="1:3" ht="31.5" customHeight="1">
      <c r="A5" s="164">
        <v>5</v>
      </c>
      <c r="B5" s="177" t="s">
        <v>348</v>
      </c>
      <c r="C5" s="170">
        <v>33508</v>
      </c>
    </row>
    <row r="6" spans="1:3" ht="31.5" customHeight="1">
      <c r="A6" s="164">
        <v>6</v>
      </c>
      <c r="B6" s="177" t="s">
        <v>452</v>
      </c>
      <c r="C6" s="170">
        <v>602</v>
      </c>
    </row>
    <row r="7" spans="1:3" ht="31.5" customHeight="1">
      <c r="A7" s="176">
        <v>7</v>
      </c>
      <c r="B7" s="176" t="s">
        <v>204</v>
      </c>
      <c r="C7" s="172">
        <v>864</v>
      </c>
    </row>
    <row r="8" spans="1:3" s="180" customFormat="1" ht="31.5" customHeight="1">
      <c r="A8" s="176">
        <v>9</v>
      </c>
      <c r="B8" s="176" t="s">
        <v>393</v>
      </c>
      <c r="C8" s="172">
        <f>SUM(C3+C4+C7)</f>
        <v>36826</v>
      </c>
    </row>
  </sheetData>
  <sheetProtection/>
  <printOptions horizontalCentered="1"/>
  <pageMargins left="0.7480314960629921" right="0.7480314960629921" top="1.6929133858267718" bottom="0.984251968503937" header="0.5118110236220472" footer="0.5118110236220472"/>
  <pageSetup horizontalDpi="600" verticalDpi="600" orientation="portrait" paperSize="9" r:id="rId1"/>
  <headerFooter>
    <oddHeader>&amp;LMAGYARPOLÁNY KÖZSÉG 
ÖNKORMÁNYZATA&amp;C2012.ÉVI KÖLTSÉGVETÉS
TARTALÉK&amp;R4.melléklet Magyarpolány Község
Önkormányzata Képviselő-testületének
2/2012. (II.13.) önkormányzati rendeletéhez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26"/>
  <sheetViews>
    <sheetView zoomScalePageLayoutView="0" workbookViewId="0" topLeftCell="A3">
      <selection activeCell="B5" sqref="B5"/>
    </sheetView>
  </sheetViews>
  <sheetFormatPr defaultColWidth="9.00390625" defaultRowHeight="12.75"/>
  <cols>
    <col min="1" max="1" width="9.125" style="149" customWidth="1"/>
    <col min="2" max="2" width="47.00390625" style="163" customWidth="1"/>
    <col min="3" max="3" width="9.125" style="163" hidden="1" customWidth="1"/>
    <col min="4" max="4" width="28.875" style="163" hidden="1" customWidth="1"/>
    <col min="5" max="5" width="18.375" style="163" customWidth="1"/>
    <col min="6" max="6" width="19.75390625" style="163" customWidth="1"/>
    <col min="7" max="7" width="17.00390625" style="163" customWidth="1"/>
    <col min="8" max="16384" width="9.125" style="163" customWidth="1"/>
  </cols>
  <sheetData>
    <row r="1" ht="18.75">
      <c r="G1" s="238" t="s">
        <v>363</v>
      </c>
    </row>
    <row r="2" spans="1:7" s="149" customFormat="1" ht="18.75">
      <c r="A2" s="148"/>
      <c r="B2" s="148" t="s">
        <v>0</v>
      </c>
      <c r="C2" s="148"/>
      <c r="D2" s="148"/>
      <c r="E2" s="148" t="s">
        <v>1</v>
      </c>
      <c r="F2" s="148" t="s">
        <v>305</v>
      </c>
      <c r="G2" s="148" t="s">
        <v>306</v>
      </c>
    </row>
    <row r="3" spans="1:7" s="153" customFormat="1" ht="15.75">
      <c r="A3" s="150">
        <v>1</v>
      </c>
      <c r="B3" s="151" t="s">
        <v>372</v>
      </c>
      <c r="C3" s="151"/>
      <c r="D3" s="151"/>
      <c r="E3" s="152" t="s">
        <v>373</v>
      </c>
      <c r="F3" s="152" t="s">
        <v>374</v>
      </c>
      <c r="G3" s="152" t="s">
        <v>375</v>
      </c>
    </row>
    <row r="4" spans="1:7" s="153" customFormat="1" ht="30.75" customHeight="1">
      <c r="A4" s="150">
        <v>2</v>
      </c>
      <c r="B4" s="33" t="s">
        <v>548</v>
      </c>
      <c r="C4" s="151"/>
      <c r="D4" s="151"/>
      <c r="E4" s="152"/>
      <c r="F4" s="241">
        <v>30229</v>
      </c>
      <c r="G4" s="156">
        <v>2012</v>
      </c>
    </row>
    <row r="5" spans="1:7" s="153" customFormat="1" ht="30.75" customHeight="1">
      <c r="A5" s="150">
        <v>3</v>
      </c>
      <c r="B5" s="33" t="s">
        <v>547</v>
      </c>
      <c r="C5" s="33"/>
      <c r="D5" s="33"/>
      <c r="E5" s="155"/>
      <c r="F5" s="155">
        <v>37000</v>
      </c>
      <c r="G5" s="156">
        <v>2012</v>
      </c>
    </row>
    <row r="6" spans="1:7" s="153" customFormat="1" ht="30.75" customHeight="1">
      <c r="A6" s="150">
        <v>4</v>
      </c>
      <c r="B6" s="239" t="s">
        <v>376</v>
      </c>
      <c r="C6" s="157"/>
      <c r="D6" s="157"/>
      <c r="E6" s="154"/>
      <c r="F6" s="154">
        <f>SUM(F4:F5)</f>
        <v>67229</v>
      </c>
      <c r="G6" s="158"/>
    </row>
    <row r="7" spans="1:7" s="153" customFormat="1" ht="30.75" customHeight="1">
      <c r="A7" s="150">
        <v>5</v>
      </c>
      <c r="B7" s="33" t="s">
        <v>541</v>
      </c>
      <c r="C7" s="157"/>
      <c r="D7" s="157"/>
      <c r="E7" s="150">
        <v>5220011</v>
      </c>
      <c r="F7" s="159">
        <v>14055</v>
      </c>
      <c r="G7" s="150">
        <v>2012</v>
      </c>
    </row>
    <row r="8" spans="1:7" s="153" customFormat="1" ht="30.75" customHeight="1">
      <c r="A8" s="150">
        <v>6</v>
      </c>
      <c r="B8" s="33" t="s">
        <v>542</v>
      </c>
      <c r="C8" s="157"/>
      <c r="D8" s="157"/>
      <c r="E8" s="150">
        <v>5220011</v>
      </c>
      <c r="F8" s="159">
        <v>14775</v>
      </c>
      <c r="G8" s="150">
        <v>2012</v>
      </c>
    </row>
    <row r="9" spans="1:7" s="153" customFormat="1" ht="28.5" customHeight="1">
      <c r="A9" s="150">
        <v>7</v>
      </c>
      <c r="B9" s="33" t="s">
        <v>385</v>
      </c>
      <c r="C9" s="146">
        <v>2822</v>
      </c>
      <c r="D9" s="150"/>
      <c r="E9" s="150">
        <v>8414031</v>
      </c>
      <c r="F9" s="159">
        <v>13569</v>
      </c>
      <c r="G9" s="150">
        <v>2012</v>
      </c>
    </row>
    <row r="10" spans="1:7" s="153" customFormat="1" ht="28.5" customHeight="1">
      <c r="A10" s="150">
        <v>8</v>
      </c>
      <c r="B10" s="33" t="s">
        <v>386</v>
      </c>
      <c r="C10" s="147">
        <v>600</v>
      </c>
      <c r="D10" s="160"/>
      <c r="E10" s="150">
        <v>8414031</v>
      </c>
      <c r="F10" s="159">
        <v>750</v>
      </c>
      <c r="G10" s="150">
        <v>2012</v>
      </c>
    </row>
    <row r="11" spans="1:7" s="153" customFormat="1" ht="28.5" customHeight="1">
      <c r="A11" s="150">
        <v>9</v>
      </c>
      <c r="B11" s="33" t="s">
        <v>543</v>
      </c>
      <c r="C11" s="147"/>
      <c r="D11" s="160"/>
      <c r="E11" s="150">
        <v>8414031</v>
      </c>
      <c r="F11" s="159">
        <v>8000</v>
      </c>
      <c r="G11" s="150">
        <v>2012</v>
      </c>
    </row>
    <row r="12" spans="1:7" s="153" customFormat="1" ht="28.5" customHeight="1">
      <c r="A12" s="150">
        <v>10</v>
      </c>
      <c r="B12" s="33" t="s">
        <v>546</v>
      </c>
      <c r="C12" s="147"/>
      <c r="D12" s="160"/>
      <c r="E12" s="150">
        <v>8414031</v>
      </c>
      <c r="F12" s="159">
        <v>3000</v>
      </c>
      <c r="G12" s="150">
        <v>2012</v>
      </c>
    </row>
    <row r="13" spans="1:7" s="153" customFormat="1" ht="28.5" customHeight="1">
      <c r="A13" s="150">
        <v>11</v>
      </c>
      <c r="B13" s="33" t="s">
        <v>544</v>
      </c>
      <c r="C13" s="147"/>
      <c r="D13" s="160"/>
      <c r="E13" s="150">
        <v>8414031</v>
      </c>
      <c r="F13" s="159">
        <v>5000</v>
      </c>
      <c r="G13" s="150">
        <v>2012</v>
      </c>
    </row>
    <row r="14" spans="1:7" s="153" customFormat="1" ht="28.5" customHeight="1">
      <c r="A14" s="150">
        <v>12</v>
      </c>
      <c r="B14" s="33" t="s">
        <v>545</v>
      </c>
      <c r="C14" s="147"/>
      <c r="D14" s="160"/>
      <c r="E14" s="150">
        <v>8414031</v>
      </c>
      <c r="F14" s="159">
        <v>2000</v>
      </c>
      <c r="G14" s="150">
        <v>2012</v>
      </c>
    </row>
    <row r="15" spans="1:7" s="153" customFormat="1" ht="28.5" customHeight="1">
      <c r="A15" s="150">
        <v>13</v>
      </c>
      <c r="B15" s="33" t="s">
        <v>160</v>
      </c>
      <c r="C15" s="147">
        <v>4000</v>
      </c>
      <c r="D15" s="160"/>
      <c r="E15" s="150">
        <v>8414031</v>
      </c>
      <c r="F15" s="159">
        <v>5080</v>
      </c>
      <c r="G15" s="150">
        <v>2011</v>
      </c>
    </row>
    <row r="16" spans="1:7" s="153" customFormat="1" ht="28.5" customHeight="1">
      <c r="A16" s="150">
        <v>14</v>
      </c>
      <c r="B16" s="33" t="s">
        <v>387</v>
      </c>
      <c r="C16" s="147"/>
      <c r="D16" s="160"/>
      <c r="E16" s="150">
        <v>9603021</v>
      </c>
      <c r="F16" s="159">
        <v>1000</v>
      </c>
      <c r="G16" s="150">
        <v>2011</v>
      </c>
    </row>
    <row r="17" spans="1:7" s="153" customFormat="1" ht="28.5" customHeight="1">
      <c r="A17" s="150">
        <v>15</v>
      </c>
      <c r="B17" s="239" t="s">
        <v>377</v>
      </c>
      <c r="C17" s="157"/>
      <c r="D17" s="157"/>
      <c r="E17" s="157"/>
      <c r="F17" s="161">
        <f>SUM(F7:F16)</f>
        <v>67229</v>
      </c>
      <c r="G17" s="160"/>
    </row>
    <row r="18" s="153" customFormat="1" ht="15.75">
      <c r="A18" s="162"/>
    </row>
    <row r="19" s="153" customFormat="1" ht="15.75">
      <c r="A19" s="162"/>
    </row>
    <row r="20" s="153" customFormat="1" ht="15.75">
      <c r="A20" s="162"/>
    </row>
    <row r="21" s="153" customFormat="1" ht="15.75">
      <c r="A21" s="162"/>
    </row>
    <row r="22" s="153" customFormat="1" ht="15.75">
      <c r="A22" s="162"/>
    </row>
    <row r="23" s="153" customFormat="1" ht="15.75">
      <c r="A23" s="162"/>
    </row>
    <row r="24" s="153" customFormat="1" ht="15.75">
      <c r="A24" s="162"/>
    </row>
    <row r="25" s="153" customFormat="1" ht="15.75">
      <c r="A25" s="162"/>
    </row>
    <row r="26" s="153" customFormat="1" ht="15.75">
      <c r="A26" s="162"/>
    </row>
    <row r="27" s="153" customFormat="1" ht="15.75">
      <c r="A27" s="162"/>
    </row>
    <row r="28" s="153" customFormat="1" ht="15.75">
      <c r="A28" s="162"/>
    </row>
    <row r="29" s="153" customFormat="1" ht="15.75">
      <c r="A29" s="162"/>
    </row>
    <row r="30" s="153" customFormat="1" ht="15.75">
      <c r="A30" s="162"/>
    </row>
    <row r="31" s="153" customFormat="1" ht="15.75">
      <c r="A31" s="162"/>
    </row>
    <row r="32" s="153" customFormat="1" ht="15.75">
      <c r="A32" s="162"/>
    </row>
    <row r="33" s="153" customFormat="1" ht="15.75">
      <c r="A33" s="162"/>
    </row>
    <row r="34" s="153" customFormat="1" ht="15.75">
      <c r="A34" s="162"/>
    </row>
    <row r="35" s="153" customFormat="1" ht="15.75">
      <c r="A35" s="162"/>
    </row>
    <row r="36" s="153" customFormat="1" ht="15.75">
      <c r="A36" s="162"/>
    </row>
    <row r="37" s="153" customFormat="1" ht="15.75">
      <c r="A37" s="162"/>
    </row>
    <row r="38" s="153" customFormat="1" ht="15.75">
      <c r="A38" s="162"/>
    </row>
    <row r="39" s="153" customFormat="1" ht="15.75">
      <c r="A39" s="162"/>
    </row>
    <row r="40" s="153" customFormat="1" ht="15.75">
      <c r="A40" s="162"/>
    </row>
    <row r="41" s="153" customFormat="1" ht="15.75">
      <c r="A41" s="162"/>
    </row>
    <row r="42" s="153" customFormat="1" ht="15.75">
      <c r="A42" s="162"/>
    </row>
    <row r="43" s="153" customFormat="1" ht="15.75">
      <c r="A43" s="162"/>
    </row>
    <row r="44" s="153" customFormat="1" ht="15.75">
      <c r="A44" s="162"/>
    </row>
    <row r="45" s="153" customFormat="1" ht="15.75">
      <c r="A45" s="162"/>
    </row>
    <row r="46" s="153" customFormat="1" ht="15.75">
      <c r="A46" s="162"/>
    </row>
    <row r="47" s="153" customFormat="1" ht="15.75">
      <c r="A47" s="162"/>
    </row>
    <row r="48" s="153" customFormat="1" ht="15.75">
      <c r="A48" s="162"/>
    </row>
    <row r="49" s="153" customFormat="1" ht="15.75">
      <c r="A49" s="162"/>
    </row>
    <row r="50" s="153" customFormat="1" ht="15.75">
      <c r="A50" s="162"/>
    </row>
    <row r="51" s="153" customFormat="1" ht="15.75">
      <c r="A51" s="162"/>
    </row>
    <row r="52" s="153" customFormat="1" ht="15.75">
      <c r="A52" s="162"/>
    </row>
    <row r="53" s="153" customFormat="1" ht="15.75">
      <c r="A53" s="162"/>
    </row>
    <row r="54" s="153" customFormat="1" ht="15.75">
      <c r="A54" s="162"/>
    </row>
    <row r="55" s="153" customFormat="1" ht="15.75">
      <c r="A55" s="162"/>
    </row>
    <row r="56" s="153" customFormat="1" ht="15.75">
      <c r="A56" s="162"/>
    </row>
    <row r="57" s="153" customFormat="1" ht="15.75">
      <c r="A57" s="162"/>
    </row>
    <row r="58" s="153" customFormat="1" ht="15.75">
      <c r="A58" s="162"/>
    </row>
    <row r="59" s="153" customFormat="1" ht="15.75">
      <c r="A59" s="162"/>
    </row>
    <row r="60" s="153" customFormat="1" ht="15.75">
      <c r="A60" s="162"/>
    </row>
    <row r="61" s="153" customFormat="1" ht="15.75">
      <c r="A61" s="162"/>
    </row>
    <row r="62" s="153" customFormat="1" ht="15.75">
      <c r="A62" s="162"/>
    </row>
    <row r="63" s="153" customFormat="1" ht="15.75">
      <c r="A63" s="162"/>
    </row>
    <row r="64" s="153" customFormat="1" ht="15.75">
      <c r="A64" s="162"/>
    </row>
    <row r="65" s="153" customFormat="1" ht="15.75">
      <c r="A65" s="162"/>
    </row>
    <row r="66" s="153" customFormat="1" ht="15.75">
      <c r="A66" s="162"/>
    </row>
    <row r="67" s="153" customFormat="1" ht="15.75">
      <c r="A67" s="162"/>
    </row>
    <row r="68" s="153" customFormat="1" ht="15.75">
      <c r="A68" s="162"/>
    </row>
    <row r="69" s="153" customFormat="1" ht="15.75">
      <c r="A69" s="162"/>
    </row>
    <row r="70" s="153" customFormat="1" ht="15.75">
      <c r="A70" s="162"/>
    </row>
    <row r="71" s="153" customFormat="1" ht="15.75">
      <c r="A71" s="162"/>
    </row>
    <row r="72" s="153" customFormat="1" ht="15.75">
      <c r="A72" s="162"/>
    </row>
    <row r="73" s="153" customFormat="1" ht="15.75">
      <c r="A73" s="162"/>
    </row>
    <row r="74" s="153" customFormat="1" ht="15.75">
      <c r="A74" s="162"/>
    </row>
    <row r="75" s="153" customFormat="1" ht="15.75">
      <c r="A75" s="162"/>
    </row>
    <row r="76" s="153" customFormat="1" ht="15.75">
      <c r="A76" s="162"/>
    </row>
    <row r="77" s="153" customFormat="1" ht="15.75">
      <c r="A77" s="162"/>
    </row>
    <row r="78" s="153" customFormat="1" ht="15.75">
      <c r="A78" s="162"/>
    </row>
    <row r="79" s="153" customFormat="1" ht="15.75">
      <c r="A79" s="162"/>
    </row>
    <row r="80" s="153" customFormat="1" ht="15.75">
      <c r="A80" s="162"/>
    </row>
    <row r="81" s="153" customFormat="1" ht="15.75">
      <c r="A81" s="162"/>
    </row>
    <row r="82" s="153" customFormat="1" ht="15.75">
      <c r="A82" s="162"/>
    </row>
    <row r="83" s="153" customFormat="1" ht="15.75">
      <c r="A83" s="162"/>
    </row>
    <row r="84" s="153" customFormat="1" ht="15.75">
      <c r="A84" s="162"/>
    </row>
    <row r="85" s="153" customFormat="1" ht="15.75">
      <c r="A85" s="162"/>
    </row>
    <row r="86" s="153" customFormat="1" ht="15.75">
      <c r="A86" s="162"/>
    </row>
    <row r="87" s="153" customFormat="1" ht="15.75">
      <c r="A87" s="162"/>
    </row>
    <row r="88" s="153" customFormat="1" ht="15.75">
      <c r="A88" s="162"/>
    </row>
    <row r="89" s="153" customFormat="1" ht="15.75">
      <c r="A89" s="162"/>
    </row>
    <row r="90" s="153" customFormat="1" ht="15.75">
      <c r="A90" s="162"/>
    </row>
    <row r="91" s="153" customFormat="1" ht="15.75">
      <c r="A91" s="162"/>
    </row>
    <row r="92" s="153" customFormat="1" ht="15.75">
      <c r="A92" s="162"/>
    </row>
    <row r="93" s="153" customFormat="1" ht="15.75">
      <c r="A93" s="162"/>
    </row>
    <row r="94" s="153" customFormat="1" ht="15.75">
      <c r="A94" s="162"/>
    </row>
    <row r="95" s="153" customFormat="1" ht="15.75">
      <c r="A95" s="162"/>
    </row>
    <row r="96" s="153" customFormat="1" ht="15.75">
      <c r="A96" s="162"/>
    </row>
    <row r="97" s="153" customFormat="1" ht="15.75">
      <c r="A97" s="162"/>
    </row>
    <row r="98" s="153" customFormat="1" ht="15.75">
      <c r="A98" s="162"/>
    </row>
    <row r="99" s="153" customFormat="1" ht="15.75">
      <c r="A99" s="162"/>
    </row>
    <row r="100" s="153" customFormat="1" ht="15.75">
      <c r="A100" s="162"/>
    </row>
    <row r="101" s="153" customFormat="1" ht="15.75">
      <c r="A101" s="162"/>
    </row>
    <row r="102" s="153" customFormat="1" ht="15.75">
      <c r="A102" s="162"/>
    </row>
    <row r="103" s="153" customFormat="1" ht="15.75">
      <c r="A103" s="162"/>
    </row>
    <row r="104" s="153" customFormat="1" ht="15.75">
      <c r="A104" s="162"/>
    </row>
    <row r="105" s="153" customFormat="1" ht="15.75">
      <c r="A105" s="162"/>
    </row>
    <row r="106" s="153" customFormat="1" ht="15.75">
      <c r="A106" s="162"/>
    </row>
    <row r="107" s="153" customFormat="1" ht="15.75">
      <c r="A107" s="162"/>
    </row>
    <row r="108" s="153" customFormat="1" ht="15.75">
      <c r="A108" s="162"/>
    </row>
    <row r="109" s="153" customFormat="1" ht="15.75">
      <c r="A109" s="162"/>
    </row>
    <row r="110" s="153" customFormat="1" ht="15.75">
      <c r="A110" s="162"/>
    </row>
    <row r="111" s="153" customFormat="1" ht="15.75">
      <c r="A111" s="162"/>
    </row>
    <row r="112" s="153" customFormat="1" ht="15.75">
      <c r="A112" s="162"/>
    </row>
    <row r="113" s="153" customFormat="1" ht="15.75">
      <c r="A113" s="162"/>
    </row>
    <row r="114" s="153" customFormat="1" ht="15.75">
      <c r="A114" s="162"/>
    </row>
    <row r="115" s="153" customFormat="1" ht="15.75">
      <c r="A115" s="162"/>
    </row>
    <row r="116" s="153" customFormat="1" ht="15.75">
      <c r="A116" s="162"/>
    </row>
    <row r="117" s="153" customFormat="1" ht="15.75">
      <c r="A117" s="162"/>
    </row>
    <row r="118" s="153" customFormat="1" ht="15.75">
      <c r="A118" s="162"/>
    </row>
    <row r="119" s="153" customFormat="1" ht="15.75">
      <c r="A119" s="162"/>
    </row>
    <row r="120" s="153" customFormat="1" ht="15.75">
      <c r="A120" s="162"/>
    </row>
    <row r="121" s="153" customFormat="1" ht="15.75">
      <c r="A121" s="162"/>
    </row>
    <row r="122" s="153" customFormat="1" ht="15.75">
      <c r="A122" s="162"/>
    </row>
    <row r="123" s="153" customFormat="1" ht="15.75">
      <c r="A123" s="162"/>
    </row>
    <row r="124" s="153" customFormat="1" ht="15.75">
      <c r="A124" s="162"/>
    </row>
    <row r="125" s="153" customFormat="1" ht="15.75">
      <c r="A125" s="162"/>
    </row>
    <row r="126" s="153" customFormat="1" ht="15.75">
      <c r="A126" s="162"/>
    </row>
    <row r="127" s="153" customFormat="1" ht="15.75">
      <c r="A127" s="162"/>
    </row>
    <row r="128" s="153" customFormat="1" ht="15.75">
      <c r="A128" s="162"/>
    </row>
    <row r="129" s="153" customFormat="1" ht="15.75">
      <c r="A129" s="162"/>
    </row>
    <row r="130" s="153" customFormat="1" ht="15.75">
      <c r="A130" s="162"/>
    </row>
    <row r="131" s="153" customFormat="1" ht="15.75">
      <c r="A131" s="162"/>
    </row>
    <row r="132" s="153" customFormat="1" ht="15.75">
      <c r="A132" s="162"/>
    </row>
    <row r="133" s="153" customFormat="1" ht="15.75">
      <c r="A133" s="162"/>
    </row>
    <row r="134" s="153" customFormat="1" ht="15.75">
      <c r="A134" s="162"/>
    </row>
    <row r="135" s="153" customFormat="1" ht="15.75">
      <c r="A135" s="162"/>
    </row>
    <row r="136" s="153" customFormat="1" ht="15.75">
      <c r="A136" s="162"/>
    </row>
    <row r="137" s="153" customFormat="1" ht="15.75">
      <c r="A137" s="162"/>
    </row>
    <row r="138" s="153" customFormat="1" ht="15.75">
      <c r="A138" s="162"/>
    </row>
    <row r="139" s="153" customFormat="1" ht="15.75">
      <c r="A139" s="162"/>
    </row>
    <row r="140" s="153" customFormat="1" ht="15.75">
      <c r="A140" s="162"/>
    </row>
    <row r="141" s="153" customFormat="1" ht="15.75">
      <c r="A141" s="162"/>
    </row>
    <row r="142" s="153" customFormat="1" ht="15.75">
      <c r="A142" s="162"/>
    </row>
    <row r="143" s="153" customFormat="1" ht="15.75">
      <c r="A143" s="162"/>
    </row>
    <row r="144" s="153" customFormat="1" ht="15.75">
      <c r="A144" s="162"/>
    </row>
    <row r="145" s="153" customFormat="1" ht="15.75">
      <c r="A145" s="162"/>
    </row>
    <row r="146" s="153" customFormat="1" ht="15.75">
      <c r="A146" s="162"/>
    </row>
    <row r="147" s="153" customFormat="1" ht="15.75">
      <c r="A147" s="162"/>
    </row>
    <row r="148" s="153" customFormat="1" ht="15.75">
      <c r="A148" s="162"/>
    </row>
    <row r="149" s="153" customFormat="1" ht="15.75">
      <c r="A149" s="162"/>
    </row>
    <row r="150" s="153" customFormat="1" ht="15.75">
      <c r="A150" s="162"/>
    </row>
    <row r="151" s="153" customFormat="1" ht="15.75">
      <c r="A151" s="162"/>
    </row>
    <row r="152" s="153" customFormat="1" ht="15.75">
      <c r="A152" s="162"/>
    </row>
    <row r="153" s="153" customFormat="1" ht="15.75">
      <c r="A153" s="162"/>
    </row>
    <row r="154" s="153" customFormat="1" ht="15.75">
      <c r="A154" s="162"/>
    </row>
    <row r="155" s="153" customFormat="1" ht="15.75">
      <c r="A155" s="162"/>
    </row>
    <row r="156" s="153" customFormat="1" ht="15.75">
      <c r="A156" s="162"/>
    </row>
    <row r="157" s="153" customFormat="1" ht="15.75">
      <c r="A157" s="162"/>
    </row>
    <row r="158" s="153" customFormat="1" ht="15.75">
      <c r="A158" s="162"/>
    </row>
    <row r="159" s="153" customFormat="1" ht="15.75">
      <c r="A159" s="162"/>
    </row>
    <row r="160" s="153" customFormat="1" ht="15.75">
      <c r="A160" s="162"/>
    </row>
    <row r="161" s="153" customFormat="1" ht="15.75">
      <c r="A161" s="162"/>
    </row>
    <row r="162" s="153" customFormat="1" ht="15.75">
      <c r="A162" s="162"/>
    </row>
    <row r="163" s="153" customFormat="1" ht="15.75">
      <c r="A163" s="162"/>
    </row>
    <row r="164" s="153" customFormat="1" ht="15.75">
      <c r="A164" s="162"/>
    </row>
    <row r="165" s="153" customFormat="1" ht="15.75">
      <c r="A165" s="162"/>
    </row>
    <row r="166" s="153" customFormat="1" ht="15.75">
      <c r="A166" s="162"/>
    </row>
    <row r="167" s="153" customFormat="1" ht="15.75">
      <c r="A167" s="162"/>
    </row>
    <row r="168" s="153" customFormat="1" ht="15.75">
      <c r="A168" s="162"/>
    </row>
    <row r="169" s="153" customFormat="1" ht="15.75">
      <c r="A169" s="162"/>
    </row>
    <row r="170" s="153" customFormat="1" ht="15.75">
      <c r="A170" s="162"/>
    </row>
    <row r="171" s="153" customFormat="1" ht="15.75">
      <c r="A171" s="162"/>
    </row>
    <row r="172" s="153" customFormat="1" ht="15.75">
      <c r="A172" s="162"/>
    </row>
    <row r="173" s="153" customFormat="1" ht="15.75">
      <c r="A173" s="162"/>
    </row>
    <row r="174" s="153" customFormat="1" ht="15.75">
      <c r="A174" s="162"/>
    </row>
    <row r="175" s="153" customFormat="1" ht="15.75">
      <c r="A175" s="162"/>
    </row>
    <row r="176" s="153" customFormat="1" ht="15.75">
      <c r="A176" s="162"/>
    </row>
    <row r="177" s="153" customFormat="1" ht="15.75">
      <c r="A177" s="162"/>
    </row>
    <row r="178" s="153" customFormat="1" ht="15.75">
      <c r="A178" s="162"/>
    </row>
    <row r="179" s="153" customFormat="1" ht="15.75">
      <c r="A179" s="162"/>
    </row>
    <row r="180" s="153" customFormat="1" ht="15.75">
      <c r="A180" s="162"/>
    </row>
    <row r="181" s="153" customFormat="1" ht="15.75">
      <c r="A181" s="162"/>
    </row>
    <row r="182" s="153" customFormat="1" ht="15.75">
      <c r="A182" s="162"/>
    </row>
    <row r="183" s="153" customFormat="1" ht="15.75">
      <c r="A183" s="162"/>
    </row>
    <row r="184" s="153" customFormat="1" ht="15.75">
      <c r="A184" s="162"/>
    </row>
    <row r="185" s="153" customFormat="1" ht="15.75">
      <c r="A185" s="162"/>
    </row>
    <row r="186" s="153" customFormat="1" ht="15.75">
      <c r="A186" s="162"/>
    </row>
    <row r="187" s="153" customFormat="1" ht="15.75">
      <c r="A187" s="162"/>
    </row>
    <row r="188" s="153" customFormat="1" ht="15.75">
      <c r="A188" s="162"/>
    </row>
    <row r="189" s="153" customFormat="1" ht="15.75">
      <c r="A189" s="162"/>
    </row>
    <row r="190" s="153" customFormat="1" ht="15.75">
      <c r="A190" s="162"/>
    </row>
    <row r="191" s="153" customFormat="1" ht="15.75">
      <c r="A191" s="162"/>
    </row>
    <row r="192" s="153" customFormat="1" ht="15.75">
      <c r="A192" s="162"/>
    </row>
    <row r="193" s="153" customFormat="1" ht="15.75">
      <c r="A193" s="162"/>
    </row>
    <row r="194" s="153" customFormat="1" ht="15.75">
      <c r="A194" s="162"/>
    </row>
    <row r="195" s="153" customFormat="1" ht="15.75">
      <c r="A195" s="162"/>
    </row>
    <row r="196" s="153" customFormat="1" ht="15.75">
      <c r="A196" s="162"/>
    </row>
    <row r="197" s="153" customFormat="1" ht="15.75">
      <c r="A197" s="162"/>
    </row>
    <row r="198" s="153" customFormat="1" ht="15.75">
      <c r="A198" s="162"/>
    </row>
    <row r="199" s="153" customFormat="1" ht="15.75">
      <c r="A199" s="162"/>
    </row>
    <row r="200" s="153" customFormat="1" ht="15.75">
      <c r="A200" s="162"/>
    </row>
    <row r="201" s="153" customFormat="1" ht="15.75">
      <c r="A201" s="162"/>
    </row>
    <row r="202" s="153" customFormat="1" ht="15.75">
      <c r="A202" s="162"/>
    </row>
    <row r="203" s="153" customFormat="1" ht="15.75">
      <c r="A203" s="162"/>
    </row>
    <row r="204" s="153" customFormat="1" ht="15.75">
      <c r="A204" s="162"/>
    </row>
    <row r="205" s="153" customFormat="1" ht="15.75">
      <c r="A205" s="162"/>
    </row>
    <row r="206" s="153" customFormat="1" ht="15.75">
      <c r="A206" s="162"/>
    </row>
    <row r="207" s="153" customFormat="1" ht="15.75">
      <c r="A207" s="162"/>
    </row>
    <row r="208" s="153" customFormat="1" ht="15.75">
      <c r="A208" s="162"/>
    </row>
    <row r="209" s="153" customFormat="1" ht="15.75">
      <c r="A209" s="162"/>
    </row>
    <row r="210" s="153" customFormat="1" ht="15.75">
      <c r="A210" s="162"/>
    </row>
    <row r="211" s="153" customFormat="1" ht="15.75">
      <c r="A211" s="162"/>
    </row>
    <row r="212" s="153" customFormat="1" ht="15.75">
      <c r="A212" s="162"/>
    </row>
    <row r="213" s="153" customFormat="1" ht="15.75">
      <c r="A213" s="162"/>
    </row>
    <row r="214" s="153" customFormat="1" ht="15.75">
      <c r="A214" s="162"/>
    </row>
    <row r="215" s="153" customFormat="1" ht="15.75">
      <c r="A215" s="162"/>
    </row>
    <row r="216" s="153" customFormat="1" ht="15.75">
      <c r="A216" s="162"/>
    </row>
    <row r="217" s="153" customFormat="1" ht="15.75">
      <c r="A217" s="162"/>
    </row>
    <row r="218" s="153" customFormat="1" ht="15.75">
      <c r="A218" s="162"/>
    </row>
    <row r="219" s="153" customFormat="1" ht="15.75">
      <c r="A219" s="162"/>
    </row>
    <row r="220" s="153" customFormat="1" ht="15.75">
      <c r="A220" s="162"/>
    </row>
    <row r="221" s="153" customFormat="1" ht="15.75">
      <c r="A221" s="162"/>
    </row>
    <row r="222" s="153" customFormat="1" ht="15.75">
      <c r="A222" s="162"/>
    </row>
    <row r="223" s="153" customFormat="1" ht="15.75">
      <c r="A223" s="162"/>
    </row>
    <row r="224" s="153" customFormat="1" ht="15.75">
      <c r="A224" s="162"/>
    </row>
    <row r="225" s="153" customFormat="1" ht="15.75">
      <c r="A225" s="162"/>
    </row>
    <row r="226" s="153" customFormat="1" ht="15.75">
      <c r="A226" s="162"/>
    </row>
    <row r="227" s="153" customFormat="1" ht="15.75">
      <c r="A227" s="162"/>
    </row>
    <row r="228" s="153" customFormat="1" ht="15.75">
      <c r="A228" s="162"/>
    </row>
    <row r="229" s="153" customFormat="1" ht="15.75">
      <c r="A229" s="162"/>
    </row>
    <row r="230" s="153" customFormat="1" ht="15.75">
      <c r="A230" s="162"/>
    </row>
    <row r="231" s="153" customFormat="1" ht="15.75">
      <c r="A231" s="162"/>
    </row>
    <row r="232" s="153" customFormat="1" ht="15.75">
      <c r="A232" s="162"/>
    </row>
    <row r="233" s="153" customFormat="1" ht="15.75">
      <c r="A233" s="162"/>
    </row>
    <row r="234" s="153" customFormat="1" ht="15.75">
      <c r="A234" s="162"/>
    </row>
    <row r="235" s="153" customFormat="1" ht="15.75">
      <c r="A235" s="162"/>
    </row>
    <row r="236" s="153" customFormat="1" ht="15.75">
      <c r="A236" s="162"/>
    </row>
    <row r="237" s="153" customFormat="1" ht="15.75">
      <c r="A237" s="162"/>
    </row>
    <row r="238" s="153" customFormat="1" ht="15.75">
      <c r="A238" s="162"/>
    </row>
    <row r="239" s="153" customFormat="1" ht="15.75">
      <c r="A239" s="162"/>
    </row>
    <row r="240" s="153" customFormat="1" ht="15.75">
      <c r="A240" s="162"/>
    </row>
    <row r="241" s="153" customFormat="1" ht="15.75">
      <c r="A241" s="162"/>
    </row>
    <row r="242" s="153" customFormat="1" ht="15.75">
      <c r="A242" s="162"/>
    </row>
    <row r="243" s="153" customFormat="1" ht="15.75">
      <c r="A243" s="162"/>
    </row>
    <row r="244" s="153" customFormat="1" ht="15.75">
      <c r="A244" s="162"/>
    </row>
    <row r="245" s="153" customFormat="1" ht="15.75">
      <c r="A245" s="162"/>
    </row>
    <row r="246" s="153" customFormat="1" ht="15.75">
      <c r="A246" s="162"/>
    </row>
    <row r="247" s="153" customFormat="1" ht="15.75">
      <c r="A247" s="162"/>
    </row>
    <row r="248" s="153" customFormat="1" ht="15.75">
      <c r="A248" s="162"/>
    </row>
    <row r="249" s="153" customFormat="1" ht="15.75">
      <c r="A249" s="162"/>
    </row>
    <row r="250" s="153" customFormat="1" ht="15.75">
      <c r="A250" s="162"/>
    </row>
    <row r="251" s="153" customFormat="1" ht="15.75">
      <c r="A251" s="162"/>
    </row>
    <row r="252" s="153" customFormat="1" ht="15.75">
      <c r="A252" s="162"/>
    </row>
    <row r="253" s="153" customFormat="1" ht="15.75">
      <c r="A253" s="162"/>
    </row>
    <row r="254" s="153" customFormat="1" ht="15.75">
      <c r="A254" s="162"/>
    </row>
    <row r="255" s="153" customFormat="1" ht="15.75">
      <c r="A255" s="162"/>
    </row>
    <row r="256" s="153" customFormat="1" ht="15.75">
      <c r="A256" s="162"/>
    </row>
    <row r="257" s="153" customFormat="1" ht="15.75">
      <c r="A257" s="162"/>
    </row>
    <row r="258" s="153" customFormat="1" ht="15.75">
      <c r="A258" s="162"/>
    </row>
    <row r="259" s="153" customFormat="1" ht="15.75">
      <c r="A259" s="162"/>
    </row>
    <row r="260" s="153" customFormat="1" ht="15.75">
      <c r="A260" s="162"/>
    </row>
    <row r="261" s="153" customFormat="1" ht="15.75">
      <c r="A261" s="162"/>
    </row>
    <row r="262" s="153" customFormat="1" ht="15.75">
      <c r="A262" s="162"/>
    </row>
    <row r="263" s="153" customFormat="1" ht="15.75">
      <c r="A263" s="162"/>
    </row>
    <row r="264" s="153" customFormat="1" ht="15.75">
      <c r="A264" s="162"/>
    </row>
    <row r="265" s="153" customFormat="1" ht="15.75">
      <c r="A265" s="162"/>
    </row>
    <row r="266" s="153" customFormat="1" ht="15.75">
      <c r="A266" s="162"/>
    </row>
    <row r="267" s="153" customFormat="1" ht="15.75">
      <c r="A267" s="162"/>
    </row>
    <row r="268" s="153" customFormat="1" ht="15.75">
      <c r="A268" s="162"/>
    </row>
    <row r="269" s="153" customFormat="1" ht="15.75">
      <c r="A269" s="162"/>
    </row>
    <row r="270" s="153" customFormat="1" ht="15.75">
      <c r="A270" s="162"/>
    </row>
    <row r="271" s="153" customFormat="1" ht="15.75">
      <c r="A271" s="162"/>
    </row>
    <row r="272" s="153" customFormat="1" ht="15.75">
      <c r="A272" s="162"/>
    </row>
    <row r="273" s="153" customFormat="1" ht="15.75">
      <c r="A273" s="162"/>
    </row>
    <row r="274" s="153" customFormat="1" ht="15.75">
      <c r="A274" s="162"/>
    </row>
    <row r="275" s="153" customFormat="1" ht="15.75">
      <c r="A275" s="162"/>
    </row>
    <row r="276" s="153" customFormat="1" ht="15.75">
      <c r="A276" s="162"/>
    </row>
    <row r="277" s="153" customFormat="1" ht="15.75">
      <c r="A277" s="162"/>
    </row>
    <row r="278" s="153" customFormat="1" ht="15.75">
      <c r="A278" s="162"/>
    </row>
    <row r="279" s="153" customFormat="1" ht="15.75">
      <c r="A279" s="162"/>
    </row>
    <row r="280" s="153" customFormat="1" ht="15.75">
      <c r="A280" s="162"/>
    </row>
    <row r="281" s="153" customFormat="1" ht="15.75">
      <c r="A281" s="162"/>
    </row>
    <row r="282" s="153" customFormat="1" ht="15.75">
      <c r="A282" s="162"/>
    </row>
    <row r="283" s="153" customFormat="1" ht="15.75">
      <c r="A283" s="162"/>
    </row>
    <row r="284" s="153" customFormat="1" ht="15.75">
      <c r="A284" s="162"/>
    </row>
    <row r="285" s="153" customFormat="1" ht="15.75">
      <c r="A285" s="162"/>
    </row>
    <row r="286" s="153" customFormat="1" ht="15.75">
      <c r="A286" s="162"/>
    </row>
    <row r="287" s="153" customFormat="1" ht="15.75">
      <c r="A287" s="162"/>
    </row>
    <row r="288" s="153" customFormat="1" ht="15.75">
      <c r="A288" s="162"/>
    </row>
    <row r="289" s="153" customFormat="1" ht="15.75">
      <c r="A289" s="162"/>
    </row>
    <row r="290" s="153" customFormat="1" ht="15.75">
      <c r="A290" s="162"/>
    </row>
    <row r="291" s="153" customFormat="1" ht="15.75">
      <c r="A291" s="162"/>
    </row>
    <row r="292" s="153" customFormat="1" ht="15.75">
      <c r="A292" s="162"/>
    </row>
    <row r="293" s="153" customFormat="1" ht="15.75">
      <c r="A293" s="162"/>
    </row>
    <row r="294" s="153" customFormat="1" ht="15.75">
      <c r="A294" s="162"/>
    </row>
    <row r="295" s="153" customFormat="1" ht="15.75">
      <c r="A295" s="162"/>
    </row>
    <row r="296" s="153" customFormat="1" ht="15.75">
      <c r="A296" s="162"/>
    </row>
    <row r="297" s="153" customFormat="1" ht="15.75">
      <c r="A297" s="162"/>
    </row>
    <row r="298" s="153" customFormat="1" ht="15.75">
      <c r="A298" s="162"/>
    </row>
    <row r="299" s="153" customFormat="1" ht="15.75">
      <c r="A299" s="162"/>
    </row>
    <row r="300" s="153" customFormat="1" ht="15.75">
      <c r="A300" s="162"/>
    </row>
    <row r="301" s="153" customFormat="1" ht="15.75">
      <c r="A301" s="162"/>
    </row>
    <row r="302" s="153" customFormat="1" ht="15.75">
      <c r="A302" s="162"/>
    </row>
    <row r="303" s="153" customFormat="1" ht="15.75">
      <c r="A303" s="162"/>
    </row>
    <row r="304" s="153" customFormat="1" ht="15.75">
      <c r="A304" s="162"/>
    </row>
    <row r="305" s="153" customFormat="1" ht="15.75">
      <c r="A305" s="162"/>
    </row>
    <row r="306" s="153" customFormat="1" ht="15.75">
      <c r="A306" s="162"/>
    </row>
    <row r="307" s="153" customFormat="1" ht="15.75">
      <c r="A307" s="162"/>
    </row>
    <row r="308" s="153" customFormat="1" ht="15.75">
      <c r="A308" s="162"/>
    </row>
    <row r="309" s="153" customFormat="1" ht="15.75">
      <c r="A309" s="162"/>
    </row>
    <row r="310" s="153" customFormat="1" ht="15.75">
      <c r="A310" s="162"/>
    </row>
    <row r="311" s="153" customFormat="1" ht="15.75">
      <c r="A311" s="162"/>
    </row>
    <row r="312" s="153" customFormat="1" ht="15.75">
      <c r="A312" s="162"/>
    </row>
    <row r="313" s="153" customFormat="1" ht="15.75">
      <c r="A313" s="162"/>
    </row>
    <row r="314" s="153" customFormat="1" ht="15.75">
      <c r="A314" s="162"/>
    </row>
    <row r="315" s="153" customFormat="1" ht="15.75">
      <c r="A315" s="162"/>
    </row>
    <row r="316" s="153" customFormat="1" ht="15.75">
      <c r="A316" s="162"/>
    </row>
    <row r="317" s="153" customFormat="1" ht="15.75">
      <c r="A317" s="162"/>
    </row>
    <row r="318" s="153" customFormat="1" ht="15.75">
      <c r="A318" s="162"/>
    </row>
    <row r="319" s="153" customFormat="1" ht="15.75">
      <c r="A319" s="162"/>
    </row>
    <row r="320" s="153" customFormat="1" ht="15.75">
      <c r="A320" s="162"/>
    </row>
    <row r="321" s="153" customFormat="1" ht="15.75">
      <c r="A321" s="162"/>
    </row>
    <row r="322" s="153" customFormat="1" ht="15.75">
      <c r="A322" s="162"/>
    </row>
    <row r="323" s="153" customFormat="1" ht="15.75">
      <c r="A323" s="162"/>
    </row>
    <row r="324" s="153" customFormat="1" ht="15.75">
      <c r="A324" s="162"/>
    </row>
    <row r="325" s="153" customFormat="1" ht="15.75">
      <c r="A325" s="162"/>
    </row>
    <row r="326" s="153" customFormat="1" ht="15.75">
      <c r="A326" s="162"/>
    </row>
    <row r="327" s="153" customFormat="1" ht="15.75">
      <c r="A327" s="162"/>
    </row>
    <row r="328" s="153" customFormat="1" ht="15.75">
      <c r="A328" s="162"/>
    </row>
    <row r="329" s="153" customFormat="1" ht="15.75">
      <c r="A329" s="162"/>
    </row>
    <row r="330" s="153" customFormat="1" ht="15.75">
      <c r="A330" s="162"/>
    </row>
    <row r="331" s="153" customFormat="1" ht="15.75">
      <c r="A331" s="162"/>
    </row>
    <row r="332" s="153" customFormat="1" ht="15.75">
      <c r="A332" s="162"/>
    </row>
    <row r="333" s="153" customFormat="1" ht="15.75">
      <c r="A333" s="162"/>
    </row>
    <row r="334" s="153" customFormat="1" ht="15.75">
      <c r="A334" s="162"/>
    </row>
    <row r="335" s="153" customFormat="1" ht="15.75">
      <c r="A335" s="162"/>
    </row>
    <row r="336" s="153" customFormat="1" ht="15.75">
      <c r="A336" s="162"/>
    </row>
    <row r="337" s="153" customFormat="1" ht="15.75">
      <c r="A337" s="162"/>
    </row>
    <row r="338" s="153" customFormat="1" ht="15.75">
      <c r="A338" s="162"/>
    </row>
    <row r="339" s="153" customFormat="1" ht="15.75">
      <c r="A339" s="162"/>
    </row>
    <row r="340" s="153" customFormat="1" ht="15.75">
      <c r="A340" s="162"/>
    </row>
    <row r="341" s="153" customFormat="1" ht="15.75">
      <c r="A341" s="162"/>
    </row>
    <row r="342" s="153" customFormat="1" ht="15.75">
      <c r="A342" s="162"/>
    </row>
    <row r="343" s="153" customFormat="1" ht="15.75">
      <c r="A343" s="162"/>
    </row>
    <row r="344" s="153" customFormat="1" ht="15.75">
      <c r="A344" s="162"/>
    </row>
    <row r="345" s="153" customFormat="1" ht="15.75">
      <c r="A345" s="162"/>
    </row>
    <row r="346" s="153" customFormat="1" ht="15.75">
      <c r="A346" s="162"/>
    </row>
    <row r="347" s="153" customFormat="1" ht="15.75">
      <c r="A347" s="162"/>
    </row>
    <row r="348" s="153" customFormat="1" ht="15.75">
      <c r="A348" s="162"/>
    </row>
    <row r="349" s="153" customFormat="1" ht="15.75">
      <c r="A349" s="162"/>
    </row>
    <row r="350" s="153" customFormat="1" ht="15.75">
      <c r="A350" s="162"/>
    </row>
    <row r="351" s="153" customFormat="1" ht="15.75">
      <c r="A351" s="162"/>
    </row>
    <row r="352" s="153" customFormat="1" ht="15.75">
      <c r="A352" s="162"/>
    </row>
    <row r="353" s="153" customFormat="1" ht="15.75">
      <c r="A353" s="162"/>
    </row>
    <row r="354" s="153" customFormat="1" ht="15.75">
      <c r="A354" s="162"/>
    </row>
    <row r="355" s="153" customFormat="1" ht="15.75">
      <c r="A355" s="162"/>
    </row>
    <row r="356" s="153" customFormat="1" ht="15.75">
      <c r="A356" s="162"/>
    </row>
    <row r="357" s="153" customFormat="1" ht="15.75">
      <c r="A357" s="162"/>
    </row>
    <row r="358" s="153" customFormat="1" ht="15.75">
      <c r="A358" s="162"/>
    </row>
    <row r="359" s="153" customFormat="1" ht="15.75">
      <c r="A359" s="162"/>
    </row>
    <row r="360" s="153" customFormat="1" ht="15.75">
      <c r="A360" s="162"/>
    </row>
    <row r="361" s="153" customFormat="1" ht="15.75">
      <c r="A361" s="162"/>
    </row>
    <row r="362" s="153" customFormat="1" ht="15.75">
      <c r="A362" s="162"/>
    </row>
    <row r="363" s="153" customFormat="1" ht="15.75">
      <c r="A363" s="162"/>
    </row>
    <row r="364" s="153" customFormat="1" ht="15.75">
      <c r="A364" s="162"/>
    </row>
    <row r="365" s="153" customFormat="1" ht="15.75">
      <c r="A365" s="162"/>
    </row>
    <row r="366" s="153" customFormat="1" ht="15.75">
      <c r="A366" s="162"/>
    </row>
    <row r="367" s="153" customFormat="1" ht="15.75">
      <c r="A367" s="162"/>
    </row>
    <row r="368" s="153" customFormat="1" ht="15.75">
      <c r="A368" s="162"/>
    </row>
    <row r="369" s="153" customFormat="1" ht="15.75">
      <c r="A369" s="162"/>
    </row>
    <row r="370" s="153" customFormat="1" ht="15.75">
      <c r="A370" s="162"/>
    </row>
    <row r="371" s="153" customFormat="1" ht="15.75">
      <c r="A371" s="162"/>
    </row>
    <row r="372" s="153" customFormat="1" ht="15.75">
      <c r="A372" s="162"/>
    </row>
    <row r="373" s="153" customFormat="1" ht="15.75">
      <c r="A373" s="162"/>
    </row>
    <row r="374" s="153" customFormat="1" ht="15.75">
      <c r="A374" s="162"/>
    </row>
    <row r="375" s="153" customFormat="1" ht="15.75">
      <c r="A375" s="162"/>
    </row>
    <row r="376" s="153" customFormat="1" ht="15.75">
      <c r="A376" s="162"/>
    </row>
    <row r="377" s="153" customFormat="1" ht="15.75">
      <c r="A377" s="162"/>
    </row>
    <row r="378" s="153" customFormat="1" ht="15.75">
      <c r="A378" s="162"/>
    </row>
    <row r="379" s="153" customFormat="1" ht="15.75">
      <c r="A379" s="162"/>
    </row>
    <row r="380" s="153" customFormat="1" ht="15.75">
      <c r="A380" s="162"/>
    </row>
    <row r="381" s="153" customFormat="1" ht="15.75">
      <c r="A381" s="162"/>
    </row>
    <row r="382" s="153" customFormat="1" ht="15.75">
      <c r="A382" s="162"/>
    </row>
    <row r="383" s="153" customFormat="1" ht="15.75">
      <c r="A383" s="162"/>
    </row>
    <row r="384" s="153" customFormat="1" ht="15.75">
      <c r="A384" s="162"/>
    </row>
    <row r="385" s="153" customFormat="1" ht="15.75">
      <c r="A385" s="162"/>
    </row>
    <row r="386" s="153" customFormat="1" ht="15.75">
      <c r="A386" s="162"/>
    </row>
    <row r="387" s="153" customFormat="1" ht="15.75">
      <c r="A387" s="162"/>
    </row>
    <row r="388" s="153" customFormat="1" ht="15.75">
      <c r="A388" s="162"/>
    </row>
    <row r="389" s="153" customFormat="1" ht="15.75">
      <c r="A389" s="162"/>
    </row>
    <row r="390" s="153" customFormat="1" ht="15.75">
      <c r="A390" s="162"/>
    </row>
    <row r="391" s="153" customFormat="1" ht="15.75">
      <c r="A391" s="162"/>
    </row>
    <row r="392" s="153" customFormat="1" ht="15.75">
      <c r="A392" s="162"/>
    </row>
    <row r="393" s="153" customFormat="1" ht="15.75">
      <c r="A393" s="162"/>
    </row>
    <row r="394" s="153" customFormat="1" ht="15.75">
      <c r="A394" s="162"/>
    </row>
    <row r="395" s="153" customFormat="1" ht="15.75">
      <c r="A395" s="162"/>
    </row>
    <row r="396" s="153" customFormat="1" ht="15.75">
      <c r="A396" s="162"/>
    </row>
    <row r="397" s="153" customFormat="1" ht="15.75">
      <c r="A397" s="162"/>
    </row>
    <row r="398" s="153" customFormat="1" ht="15.75">
      <c r="A398" s="162"/>
    </row>
    <row r="399" s="153" customFormat="1" ht="15.75">
      <c r="A399" s="162"/>
    </row>
    <row r="400" s="153" customFormat="1" ht="15.75">
      <c r="A400" s="162"/>
    </row>
    <row r="401" s="153" customFormat="1" ht="15.75">
      <c r="A401" s="162"/>
    </row>
    <row r="402" s="153" customFormat="1" ht="15.75">
      <c r="A402" s="162"/>
    </row>
    <row r="403" s="153" customFormat="1" ht="15.75">
      <c r="A403" s="162"/>
    </row>
    <row r="404" s="153" customFormat="1" ht="15.75">
      <c r="A404" s="162"/>
    </row>
    <row r="405" s="153" customFormat="1" ht="15.75">
      <c r="A405" s="162"/>
    </row>
    <row r="406" s="153" customFormat="1" ht="15.75">
      <c r="A406" s="162"/>
    </row>
    <row r="407" s="153" customFormat="1" ht="15.75">
      <c r="A407" s="162"/>
    </row>
    <row r="408" s="153" customFormat="1" ht="15.75">
      <c r="A408" s="162"/>
    </row>
    <row r="409" s="153" customFormat="1" ht="15.75">
      <c r="A409" s="162"/>
    </row>
    <row r="410" s="153" customFormat="1" ht="15.75">
      <c r="A410" s="162"/>
    </row>
    <row r="411" s="153" customFormat="1" ht="15.75">
      <c r="A411" s="162"/>
    </row>
    <row r="412" s="153" customFormat="1" ht="15.75">
      <c r="A412" s="162"/>
    </row>
    <row r="413" s="153" customFormat="1" ht="15.75">
      <c r="A413" s="162"/>
    </row>
    <row r="414" s="153" customFormat="1" ht="15.75">
      <c r="A414" s="162"/>
    </row>
    <row r="415" s="153" customFormat="1" ht="15.75">
      <c r="A415" s="162"/>
    </row>
    <row r="416" s="153" customFormat="1" ht="15.75">
      <c r="A416" s="162"/>
    </row>
    <row r="417" s="153" customFormat="1" ht="15.75">
      <c r="A417" s="162"/>
    </row>
    <row r="418" s="153" customFormat="1" ht="15.75">
      <c r="A418" s="162"/>
    </row>
    <row r="419" s="153" customFormat="1" ht="15.75">
      <c r="A419" s="162"/>
    </row>
    <row r="420" s="153" customFormat="1" ht="15.75">
      <c r="A420" s="162"/>
    </row>
    <row r="421" s="153" customFormat="1" ht="15.75">
      <c r="A421" s="162"/>
    </row>
    <row r="422" s="153" customFormat="1" ht="15.75">
      <c r="A422" s="162"/>
    </row>
    <row r="423" s="153" customFormat="1" ht="15.75">
      <c r="A423" s="162"/>
    </row>
    <row r="424" s="153" customFormat="1" ht="15.75">
      <c r="A424" s="162"/>
    </row>
    <row r="425" s="153" customFormat="1" ht="15.75">
      <c r="A425" s="162"/>
    </row>
    <row r="426" s="153" customFormat="1" ht="15.75">
      <c r="A426" s="162"/>
    </row>
    <row r="427" s="153" customFormat="1" ht="15.75">
      <c r="A427" s="162"/>
    </row>
    <row r="428" s="153" customFormat="1" ht="15.75">
      <c r="A428" s="162"/>
    </row>
    <row r="429" s="153" customFormat="1" ht="15.75">
      <c r="A429" s="162"/>
    </row>
    <row r="430" s="153" customFormat="1" ht="15.75">
      <c r="A430" s="162"/>
    </row>
    <row r="431" s="153" customFormat="1" ht="15.75">
      <c r="A431" s="162"/>
    </row>
    <row r="432" s="153" customFormat="1" ht="15.75">
      <c r="A432" s="162"/>
    </row>
    <row r="433" s="153" customFormat="1" ht="15.75">
      <c r="A433" s="162"/>
    </row>
    <row r="434" s="153" customFormat="1" ht="15.75">
      <c r="A434" s="162"/>
    </row>
    <row r="435" s="153" customFormat="1" ht="15.75">
      <c r="A435" s="162"/>
    </row>
    <row r="436" s="153" customFormat="1" ht="15.75">
      <c r="A436" s="162"/>
    </row>
    <row r="437" s="153" customFormat="1" ht="15.75">
      <c r="A437" s="162"/>
    </row>
    <row r="438" s="153" customFormat="1" ht="15.75">
      <c r="A438" s="162"/>
    </row>
    <row r="439" s="153" customFormat="1" ht="15.75">
      <c r="A439" s="162"/>
    </row>
    <row r="440" s="153" customFormat="1" ht="15.75">
      <c r="A440" s="162"/>
    </row>
    <row r="441" s="153" customFormat="1" ht="15.75">
      <c r="A441" s="162"/>
    </row>
    <row r="442" s="153" customFormat="1" ht="15.75">
      <c r="A442" s="162"/>
    </row>
    <row r="443" s="153" customFormat="1" ht="15.75">
      <c r="A443" s="162"/>
    </row>
    <row r="444" s="153" customFormat="1" ht="15.75">
      <c r="A444" s="162"/>
    </row>
    <row r="445" s="153" customFormat="1" ht="15.75">
      <c r="A445" s="162"/>
    </row>
    <row r="446" s="153" customFormat="1" ht="15.75">
      <c r="A446" s="162"/>
    </row>
    <row r="447" s="153" customFormat="1" ht="15.75">
      <c r="A447" s="162"/>
    </row>
    <row r="448" s="153" customFormat="1" ht="15.75">
      <c r="A448" s="162"/>
    </row>
    <row r="449" s="153" customFormat="1" ht="15.75">
      <c r="A449" s="162"/>
    </row>
    <row r="450" s="153" customFormat="1" ht="15.75">
      <c r="A450" s="162"/>
    </row>
    <row r="451" s="153" customFormat="1" ht="15.75">
      <c r="A451" s="162"/>
    </row>
    <row r="452" s="153" customFormat="1" ht="15.75">
      <c r="A452" s="162"/>
    </row>
    <row r="453" s="153" customFormat="1" ht="15.75">
      <c r="A453" s="162"/>
    </row>
    <row r="454" s="153" customFormat="1" ht="15.75">
      <c r="A454" s="162"/>
    </row>
    <row r="455" s="153" customFormat="1" ht="15.75">
      <c r="A455" s="162"/>
    </row>
    <row r="456" s="153" customFormat="1" ht="15.75">
      <c r="A456" s="162"/>
    </row>
    <row r="457" s="153" customFormat="1" ht="15.75">
      <c r="A457" s="162"/>
    </row>
    <row r="458" s="153" customFormat="1" ht="15.75">
      <c r="A458" s="162"/>
    </row>
    <row r="459" s="153" customFormat="1" ht="15.75">
      <c r="A459" s="162"/>
    </row>
    <row r="460" s="153" customFormat="1" ht="15.75">
      <c r="A460" s="162"/>
    </row>
    <row r="461" s="153" customFormat="1" ht="15.75">
      <c r="A461" s="162"/>
    </row>
    <row r="462" s="153" customFormat="1" ht="15.75">
      <c r="A462" s="162"/>
    </row>
    <row r="463" s="153" customFormat="1" ht="15.75">
      <c r="A463" s="162"/>
    </row>
    <row r="464" s="153" customFormat="1" ht="15.75">
      <c r="A464" s="162"/>
    </row>
    <row r="465" s="153" customFormat="1" ht="15.75">
      <c r="A465" s="162"/>
    </row>
    <row r="466" s="153" customFormat="1" ht="15.75">
      <c r="A466" s="162"/>
    </row>
    <row r="467" s="153" customFormat="1" ht="15.75">
      <c r="A467" s="162"/>
    </row>
    <row r="468" s="153" customFormat="1" ht="15.75">
      <c r="A468" s="162"/>
    </row>
    <row r="469" s="153" customFormat="1" ht="15.75">
      <c r="A469" s="162"/>
    </row>
    <row r="470" s="153" customFormat="1" ht="15.75">
      <c r="A470" s="162"/>
    </row>
    <row r="471" s="153" customFormat="1" ht="15.75">
      <c r="A471" s="162"/>
    </row>
    <row r="472" s="153" customFormat="1" ht="15.75">
      <c r="A472" s="162"/>
    </row>
    <row r="473" s="153" customFormat="1" ht="15.75">
      <c r="A473" s="162"/>
    </row>
    <row r="474" s="153" customFormat="1" ht="15.75">
      <c r="A474" s="162"/>
    </row>
    <row r="475" s="153" customFormat="1" ht="15.75">
      <c r="A475" s="162"/>
    </row>
    <row r="476" s="153" customFormat="1" ht="15.75">
      <c r="A476" s="162"/>
    </row>
    <row r="477" s="153" customFormat="1" ht="15.75">
      <c r="A477" s="162"/>
    </row>
    <row r="478" s="153" customFormat="1" ht="15.75">
      <c r="A478" s="162"/>
    </row>
    <row r="479" s="153" customFormat="1" ht="15.75">
      <c r="A479" s="162"/>
    </row>
    <row r="480" s="153" customFormat="1" ht="15.75">
      <c r="A480" s="162"/>
    </row>
    <row r="481" s="153" customFormat="1" ht="15.75">
      <c r="A481" s="162"/>
    </row>
    <row r="482" s="153" customFormat="1" ht="15.75">
      <c r="A482" s="162"/>
    </row>
    <row r="483" s="153" customFormat="1" ht="15.75">
      <c r="A483" s="162"/>
    </row>
    <row r="484" s="153" customFormat="1" ht="15.75">
      <c r="A484" s="162"/>
    </row>
    <row r="485" s="153" customFormat="1" ht="15.75">
      <c r="A485" s="162"/>
    </row>
    <row r="486" s="153" customFormat="1" ht="15.75">
      <c r="A486" s="162"/>
    </row>
    <row r="487" s="153" customFormat="1" ht="15.75">
      <c r="A487" s="162"/>
    </row>
    <row r="488" s="153" customFormat="1" ht="15.75">
      <c r="A488" s="162"/>
    </row>
    <row r="489" s="153" customFormat="1" ht="15.75">
      <c r="A489" s="162"/>
    </row>
    <row r="490" s="153" customFormat="1" ht="15.75">
      <c r="A490" s="162"/>
    </row>
    <row r="491" s="153" customFormat="1" ht="15.75">
      <c r="A491" s="162"/>
    </row>
    <row r="492" s="153" customFormat="1" ht="15.75">
      <c r="A492" s="162"/>
    </row>
    <row r="493" s="153" customFormat="1" ht="15.75">
      <c r="A493" s="162"/>
    </row>
    <row r="494" s="153" customFormat="1" ht="15.75">
      <c r="A494" s="162"/>
    </row>
    <row r="495" s="153" customFormat="1" ht="15.75">
      <c r="A495" s="162"/>
    </row>
    <row r="496" s="153" customFormat="1" ht="15.75">
      <c r="A496" s="162"/>
    </row>
    <row r="497" s="153" customFormat="1" ht="15.75">
      <c r="A497" s="162"/>
    </row>
    <row r="498" s="153" customFormat="1" ht="15.75">
      <c r="A498" s="162"/>
    </row>
    <row r="499" s="153" customFormat="1" ht="15.75">
      <c r="A499" s="162"/>
    </row>
    <row r="500" s="153" customFormat="1" ht="15.75">
      <c r="A500" s="162"/>
    </row>
    <row r="501" s="153" customFormat="1" ht="15.75">
      <c r="A501" s="162"/>
    </row>
    <row r="502" s="153" customFormat="1" ht="15.75">
      <c r="A502" s="162"/>
    </row>
    <row r="503" s="153" customFormat="1" ht="15.75">
      <c r="A503" s="162"/>
    </row>
    <row r="504" s="153" customFormat="1" ht="15.75">
      <c r="A504" s="162"/>
    </row>
    <row r="505" s="153" customFormat="1" ht="15.75">
      <c r="A505" s="162"/>
    </row>
    <row r="506" s="153" customFormat="1" ht="15.75">
      <c r="A506" s="162"/>
    </row>
    <row r="507" s="153" customFormat="1" ht="15.75">
      <c r="A507" s="162"/>
    </row>
    <row r="508" s="153" customFormat="1" ht="15.75">
      <c r="A508" s="162"/>
    </row>
    <row r="509" s="153" customFormat="1" ht="15.75">
      <c r="A509" s="162"/>
    </row>
    <row r="510" s="153" customFormat="1" ht="15.75">
      <c r="A510" s="162"/>
    </row>
    <row r="511" s="153" customFormat="1" ht="15.75">
      <c r="A511" s="162"/>
    </row>
    <row r="512" s="153" customFormat="1" ht="15.75">
      <c r="A512" s="162"/>
    </row>
    <row r="513" s="153" customFormat="1" ht="15.75">
      <c r="A513" s="162"/>
    </row>
    <row r="514" s="153" customFormat="1" ht="15.75">
      <c r="A514" s="162"/>
    </row>
    <row r="515" s="153" customFormat="1" ht="15.75">
      <c r="A515" s="162"/>
    </row>
    <row r="516" s="153" customFormat="1" ht="15.75">
      <c r="A516" s="162"/>
    </row>
    <row r="517" s="153" customFormat="1" ht="15.75">
      <c r="A517" s="162"/>
    </row>
    <row r="518" s="153" customFormat="1" ht="15.75">
      <c r="A518" s="162"/>
    </row>
    <row r="519" s="153" customFormat="1" ht="15.75">
      <c r="A519" s="162"/>
    </row>
    <row r="520" s="153" customFormat="1" ht="15.75">
      <c r="A520" s="162"/>
    </row>
    <row r="521" s="153" customFormat="1" ht="15.75">
      <c r="A521" s="162"/>
    </row>
    <row r="522" s="153" customFormat="1" ht="15.75">
      <c r="A522" s="162"/>
    </row>
    <row r="523" s="153" customFormat="1" ht="15.75">
      <c r="A523" s="162"/>
    </row>
    <row r="524" s="153" customFormat="1" ht="15.75">
      <c r="A524" s="162"/>
    </row>
    <row r="525" s="153" customFormat="1" ht="15.75">
      <c r="A525" s="162"/>
    </row>
    <row r="526" s="153" customFormat="1" ht="15.75">
      <c r="A526" s="162"/>
    </row>
    <row r="527" s="153" customFormat="1" ht="15.75">
      <c r="A527" s="162"/>
    </row>
    <row r="528" s="153" customFormat="1" ht="15.75">
      <c r="A528" s="162"/>
    </row>
    <row r="529" s="153" customFormat="1" ht="15.75">
      <c r="A529" s="162"/>
    </row>
    <row r="530" s="153" customFormat="1" ht="15.75">
      <c r="A530" s="162"/>
    </row>
    <row r="531" s="153" customFormat="1" ht="15.75">
      <c r="A531" s="162"/>
    </row>
    <row r="532" s="153" customFormat="1" ht="15.75">
      <c r="A532" s="162"/>
    </row>
    <row r="533" s="153" customFormat="1" ht="15.75">
      <c r="A533" s="162"/>
    </row>
    <row r="534" s="153" customFormat="1" ht="15.75">
      <c r="A534" s="162"/>
    </row>
    <row r="535" s="153" customFormat="1" ht="15.75">
      <c r="A535" s="162"/>
    </row>
    <row r="536" s="153" customFormat="1" ht="15.75">
      <c r="A536" s="162"/>
    </row>
    <row r="537" s="153" customFormat="1" ht="15.75">
      <c r="A537" s="162"/>
    </row>
    <row r="538" s="153" customFormat="1" ht="15.75">
      <c r="A538" s="162"/>
    </row>
    <row r="539" s="153" customFormat="1" ht="15.75">
      <c r="A539" s="162"/>
    </row>
    <row r="540" s="153" customFormat="1" ht="15.75">
      <c r="A540" s="162"/>
    </row>
    <row r="541" s="153" customFormat="1" ht="15.75">
      <c r="A541" s="162"/>
    </row>
    <row r="542" s="153" customFormat="1" ht="15.75">
      <c r="A542" s="162"/>
    </row>
    <row r="543" s="153" customFormat="1" ht="15.75">
      <c r="A543" s="162"/>
    </row>
    <row r="544" s="153" customFormat="1" ht="15.75">
      <c r="A544" s="162"/>
    </row>
    <row r="545" s="153" customFormat="1" ht="15.75">
      <c r="A545" s="162"/>
    </row>
    <row r="546" s="153" customFormat="1" ht="15.75">
      <c r="A546" s="162"/>
    </row>
    <row r="547" s="153" customFormat="1" ht="15.75">
      <c r="A547" s="162"/>
    </row>
    <row r="548" s="153" customFormat="1" ht="15.75">
      <c r="A548" s="162"/>
    </row>
    <row r="549" s="153" customFormat="1" ht="15.75">
      <c r="A549" s="162"/>
    </row>
    <row r="550" s="153" customFormat="1" ht="15.75">
      <c r="A550" s="162"/>
    </row>
    <row r="551" s="153" customFormat="1" ht="15.75">
      <c r="A551" s="162"/>
    </row>
    <row r="552" s="153" customFormat="1" ht="15.75">
      <c r="A552" s="162"/>
    </row>
    <row r="553" s="153" customFormat="1" ht="15.75">
      <c r="A553" s="162"/>
    </row>
    <row r="554" s="153" customFormat="1" ht="15.75">
      <c r="A554" s="162"/>
    </row>
    <row r="555" s="153" customFormat="1" ht="15.75">
      <c r="A555" s="162"/>
    </row>
    <row r="556" s="153" customFormat="1" ht="15.75">
      <c r="A556" s="162"/>
    </row>
    <row r="557" s="153" customFormat="1" ht="15.75">
      <c r="A557" s="162"/>
    </row>
    <row r="558" s="153" customFormat="1" ht="15.75">
      <c r="A558" s="162"/>
    </row>
    <row r="559" s="153" customFormat="1" ht="15.75">
      <c r="A559" s="162"/>
    </row>
    <row r="560" s="153" customFormat="1" ht="15.75">
      <c r="A560" s="162"/>
    </row>
    <row r="561" s="153" customFormat="1" ht="15.75">
      <c r="A561" s="162"/>
    </row>
    <row r="562" s="153" customFormat="1" ht="15.75">
      <c r="A562" s="162"/>
    </row>
    <row r="563" s="153" customFormat="1" ht="15.75">
      <c r="A563" s="162"/>
    </row>
    <row r="564" s="153" customFormat="1" ht="15.75">
      <c r="A564" s="162"/>
    </row>
    <row r="565" s="153" customFormat="1" ht="15.75">
      <c r="A565" s="162"/>
    </row>
    <row r="566" s="153" customFormat="1" ht="15.75">
      <c r="A566" s="162"/>
    </row>
    <row r="567" s="153" customFormat="1" ht="15.75">
      <c r="A567" s="162"/>
    </row>
    <row r="568" s="153" customFormat="1" ht="15.75">
      <c r="A568" s="162"/>
    </row>
    <row r="569" s="153" customFormat="1" ht="15.75">
      <c r="A569" s="162"/>
    </row>
    <row r="570" s="153" customFormat="1" ht="15.75">
      <c r="A570" s="162"/>
    </row>
    <row r="571" s="153" customFormat="1" ht="15.75">
      <c r="A571" s="162"/>
    </row>
    <row r="572" s="153" customFormat="1" ht="15.75">
      <c r="A572" s="162"/>
    </row>
    <row r="573" s="153" customFormat="1" ht="15.75">
      <c r="A573" s="162"/>
    </row>
    <row r="574" s="153" customFormat="1" ht="15.75">
      <c r="A574" s="162"/>
    </row>
    <row r="575" s="153" customFormat="1" ht="15.75">
      <c r="A575" s="162"/>
    </row>
    <row r="576" s="153" customFormat="1" ht="15.75">
      <c r="A576" s="162"/>
    </row>
    <row r="577" s="153" customFormat="1" ht="15.75">
      <c r="A577" s="162"/>
    </row>
    <row r="578" s="153" customFormat="1" ht="15.75">
      <c r="A578" s="162"/>
    </row>
    <row r="579" s="153" customFormat="1" ht="15.75">
      <c r="A579" s="162"/>
    </row>
    <row r="580" s="153" customFormat="1" ht="15.75">
      <c r="A580" s="162"/>
    </row>
    <row r="581" s="153" customFormat="1" ht="15.75">
      <c r="A581" s="162"/>
    </row>
    <row r="582" s="153" customFormat="1" ht="15.75">
      <c r="A582" s="162"/>
    </row>
    <row r="583" s="153" customFormat="1" ht="15.75">
      <c r="A583" s="162"/>
    </row>
    <row r="584" s="153" customFormat="1" ht="15.75">
      <c r="A584" s="162"/>
    </row>
    <row r="585" s="153" customFormat="1" ht="15.75">
      <c r="A585" s="162"/>
    </row>
    <row r="586" s="153" customFormat="1" ht="15.75">
      <c r="A586" s="162"/>
    </row>
    <row r="587" s="153" customFormat="1" ht="15.75">
      <c r="A587" s="162"/>
    </row>
    <row r="588" s="153" customFormat="1" ht="15.75">
      <c r="A588" s="162"/>
    </row>
    <row r="589" s="153" customFormat="1" ht="15.75">
      <c r="A589" s="162"/>
    </row>
    <row r="590" s="153" customFormat="1" ht="15.75">
      <c r="A590" s="162"/>
    </row>
    <row r="591" s="153" customFormat="1" ht="15.75">
      <c r="A591" s="162"/>
    </row>
    <row r="592" s="153" customFormat="1" ht="15.75">
      <c r="A592" s="162"/>
    </row>
    <row r="593" s="153" customFormat="1" ht="15.75">
      <c r="A593" s="162"/>
    </row>
    <row r="594" s="153" customFormat="1" ht="15.75">
      <c r="A594" s="162"/>
    </row>
    <row r="595" s="153" customFormat="1" ht="15.75">
      <c r="A595" s="162"/>
    </row>
    <row r="596" s="153" customFormat="1" ht="15.75">
      <c r="A596" s="162"/>
    </row>
    <row r="597" s="153" customFormat="1" ht="15.75">
      <c r="A597" s="162"/>
    </row>
    <row r="598" s="153" customFormat="1" ht="15.75">
      <c r="A598" s="162"/>
    </row>
    <row r="599" s="153" customFormat="1" ht="15.75">
      <c r="A599" s="162"/>
    </row>
    <row r="600" s="153" customFormat="1" ht="15.75">
      <c r="A600" s="162"/>
    </row>
    <row r="601" s="153" customFormat="1" ht="15.75">
      <c r="A601" s="162"/>
    </row>
    <row r="602" s="153" customFormat="1" ht="15.75">
      <c r="A602" s="162"/>
    </row>
    <row r="603" s="153" customFormat="1" ht="15.75">
      <c r="A603" s="162"/>
    </row>
    <row r="604" s="153" customFormat="1" ht="15.75">
      <c r="A604" s="162"/>
    </row>
    <row r="605" s="153" customFormat="1" ht="15.75">
      <c r="A605" s="162"/>
    </row>
    <row r="606" s="153" customFormat="1" ht="15.75">
      <c r="A606" s="162"/>
    </row>
    <row r="607" s="153" customFormat="1" ht="15.75">
      <c r="A607" s="162"/>
    </row>
    <row r="608" s="153" customFormat="1" ht="15.75">
      <c r="A608" s="162"/>
    </row>
    <row r="609" s="153" customFormat="1" ht="15.75">
      <c r="A609" s="162"/>
    </row>
    <row r="610" s="153" customFormat="1" ht="15.75">
      <c r="A610" s="162"/>
    </row>
    <row r="611" s="153" customFormat="1" ht="15.75">
      <c r="A611" s="162"/>
    </row>
    <row r="612" s="153" customFormat="1" ht="15.75">
      <c r="A612" s="162"/>
    </row>
    <row r="613" s="153" customFormat="1" ht="15.75">
      <c r="A613" s="162"/>
    </row>
    <row r="614" s="153" customFormat="1" ht="15.75">
      <c r="A614" s="162"/>
    </row>
    <row r="615" s="153" customFormat="1" ht="15.75">
      <c r="A615" s="162"/>
    </row>
    <row r="616" s="153" customFormat="1" ht="15.75">
      <c r="A616" s="162"/>
    </row>
    <row r="617" s="153" customFormat="1" ht="15.75">
      <c r="A617" s="162"/>
    </row>
    <row r="618" s="153" customFormat="1" ht="15.75">
      <c r="A618" s="162"/>
    </row>
    <row r="619" s="153" customFormat="1" ht="15.75">
      <c r="A619" s="162"/>
    </row>
    <row r="620" s="153" customFormat="1" ht="15.75">
      <c r="A620" s="162"/>
    </row>
    <row r="621" s="153" customFormat="1" ht="15.75">
      <c r="A621" s="162"/>
    </row>
    <row r="622" s="153" customFormat="1" ht="15.75">
      <c r="A622" s="162"/>
    </row>
    <row r="623" s="153" customFormat="1" ht="15.75">
      <c r="A623" s="162"/>
    </row>
    <row r="624" s="153" customFormat="1" ht="15.75">
      <c r="A624" s="162"/>
    </row>
    <row r="625" s="153" customFormat="1" ht="15.75">
      <c r="A625" s="162"/>
    </row>
    <row r="626" s="153" customFormat="1" ht="15.75">
      <c r="A626" s="162"/>
    </row>
    <row r="627" s="153" customFormat="1" ht="15.75">
      <c r="A627" s="162"/>
    </row>
    <row r="628" s="153" customFormat="1" ht="15.75">
      <c r="A628" s="162"/>
    </row>
    <row r="629" s="153" customFormat="1" ht="15.75">
      <c r="A629" s="162"/>
    </row>
    <row r="630" s="153" customFormat="1" ht="15.75">
      <c r="A630" s="162"/>
    </row>
    <row r="631" s="153" customFormat="1" ht="15.75">
      <c r="A631" s="162"/>
    </row>
    <row r="632" s="153" customFormat="1" ht="15.75">
      <c r="A632" s="162"/>
    </row>
    <row r="633" s="153" customFormat="1" ht="15.75">
      <c r="A633" s="162"/>
    </row>
    <row r="634" s="153" customFormat="1" ht="15.75">
      <c r="A634" s="162"/>
    </row>
    <row r="635" s="153" customFormat="1" ht="15.75">
      <c r="A635" s="162"/>
    </row>
    <row r="636" s="153" customFormat="1" ht="15.75">
      <c r="A636" s="162"/>
    </row>
    <row r="637" s="153" customFormat="1" ht="15.75">
      <c r="A637" s="162"/>
    </row>
    <row r="638" s="153" customFormat="1" ht="15.75">
      <c r="A638" s="162"/>
    </row>
    <row r="639" s="153" customFormat="1" ht="15.75">
      <c r="A639" s="162"/>
    </row>
    <row r="640" s="153" customFormat="1" ht="15.75">
      <c r="A640" s="162"/>
    </row>
    <row r="641" s="153" customFormat="1" ht="15.75">
      <c r="A641" s="162"/>
    </row>
    <row r="642" s="153" customFormat="1" ht="15.75">
      <c r="A642" s="162"/>
    </row>
    <row r="643" s="153" customFormat="1" ht="15.75">
      <c r="A643" s="162"/>
    </row>
    <row r="644" s="153" customFormat="1" ht="15.75">
      <c r="A644" s="162"/>
    </row>
    <row r="645" s="153" customFormat="1" ht="15.75">
      <c r="A645" s="162"/>
    </row>
    <row r="646" s="153" customFormat="1" ht="15.75">
      <c r="A646" s="162"/>
    </row>
    <row r="647" s="153" customFormat="1" ht="15.75">
      <c r="A647" s="162"/>
    </row>
    <row r="648" s="153" customFormat="1" ht="15.75">
      <c r="A648" s="162"/>
    </row>
    <row r="649" s="153" customFormat="1" ht="15.75">
      <c r="A649" s="162"/>
    </row>
    <row r="650" s="153" customFormat="1" ht="15.75">
      <c r="A650" s="162"/>
    </row>
    <row r="651" s="153" customFormat="1" ht="15.75">
      <c r="A651" s="162"/>
    </row>
    <row r="652" s="153" customFormat="1" ht="15.75">
      <c r="A652" s="162"/>
    </row>
    <row r="653" s="153" customFormat="1" ht="15.75">
      <c r="A653" s="162"/>
    </row>
    <row r="654" s="153" customFormat="1" ht="15.75">
      <c r="A654" s="162"/>
    </row>
    <row r="655" s="153" customFormat="1" ht="15.75">
      <c r="A655" s="162"/>
    </row>
    <row r="656" s="153" customFormat="1" ht="15.75">
      <c r="A656" s="162"/>
    </row>
    <row r="657" s="153" customFormat="1" ht="15.75">
      <c r="A657" s="162"/>
    </row>
    <row r="658" s="153" customFormat="1" ht="15.75">
      <c r="A658" s="162"/>
    </row>
    <row r="659" s="153" customFormat="1" ht="15.75">
      <c r="A659" s="162"/>
    </row>
    <row r="660" s="153" customFormat="1" ht="15.75">
      <c r="A660" s="162"/>
    </row>
    <row r="661" s="153" customFormat="1" ht="15.75">
      <c r="A661" s="162"/>
    </row>
    <row r="662" s="153" customFormat="1" ht="15.75">
      <c r="A662" s="162"/>
    </row>
    <row r="663" s="153" customFormat="1" ht="15.75">
      <c r="A663" s="162"/>
    </row>
    <row r="664" s="153" customFormat="1" ht="15.75">
      <c r="A664" s="162"/>
    </row>
    <row r="665" s="153" customFormat="1" ht="15.75">
      <c r="A665" s="162"/>
    </row>
    <row r="666" s="153" customFormat="1" ht="15.75">
      <c r="A666" s="162"/>
    </row>
    <row r="667" s="153" customFormat="1" ht="15.75">
      <c r="A667" s="162"/>
    </row>
    <row r="668" s="153" customFormat="1" ht="15.75">
      <c r="A668" s="162"/>
    </row>
    <row r="669" s="153" customFormat="1" ht="15.75">
      <c r="A669" s="162"/>
    </row>
    <row r="670" s="153" customFormat="1" ht="15.75">
      <c r="A670" s="162"/>
    </row>
    <row r="671" s="153" customFormat="1" ht="15.75">
      <c r="A671" s="162"/>
    </row>
    <row r="672" s="153" customFormat="1" ht="15.75">
      <c r="A672" s="162"/>
    </row>
    <row r="673" s="153" customFormat="1" ht="15.75">
      <c r="A673" s="162"/>
    </row>
    <row r="674" s="153" customFormat="1" ht="15.75">
      <c r="A674" s="162"/>
    </row>
    <row r="675" s="153" customFormat="1" ht="15.75">
      <c r="A675" s="162"/>
    </row>
    <row r="676" s="153" customFormat="1" ht="15.75">
      <c r="A676" s="162"/>
    </row>
    <row r="677" s="153" customFormat="1" ht="15.75">
      <c r="A677" s="162"/>
    </row>
    <row r="678" s="153" customFormat="1" ht="15.75">
      <c r="A678" s="162"/>
    </row>
    <row r="679" s="153" customFormat="1" ht="15.75">
      <c r="A679" s="162"/>
    </row>
    <row r="680" s="153" customFormat="1" ht="15.75">
      <c r="A680" s="162"/>
    </row>
    <row r="681" s="153" customFormat="1" ht="15.75">
      <c r="A681" s="162"/>
    </row>
    <row r="682" s="153" customFormat="1" ht="15.75">
      <c r="A682" s="162"/>
    </row>
    <row r="683" s="153" customFormat="1" ht="15.75">
      <c r="A683" s="162"/>
    </row>
    <row r="684" s="153" customFormat="1" ht="15.75">
      <c r="A684" s="162"/>
    </row>
    <row r="685" s="153" customFormat="1" ht="15.75">
      <c r="A685" s="162"/>
    </row>
    <row r="686" s="153" customFormat="1" ht="15.75">
      <c r="A686" s="162"/>
    </row>
    <row r="687" s="153" customFormat="1" ht="15.75">
      <c r="A687" s="162"/>
    </row>
    <row r="688" s="153" customFormat="1" ht="15.75">
      <c r="A688" s="162"/>
    </row>
    <row r="689" s="153" customFormat="1" ht="15.75">
      <c r="A689" s="162"/>
    </row>
    <row r="690" s="153" customFormat="1" ht="15.75">
      <c r="A690" s="162"/>
    </row>
    <row r="691" s="153" customFormat="1" ht="15.75">
      <c r="A691" s="162"/>
    </row>
    <row r="692" s="153" customFormat="1" ht="15.75">
      <c r="A692" s="162"/>
    </row>
    <row r="693" s="153" customFormat="1" ht="15.75">
      <c r="A693" s="162"/>
    </row>
    <row r="694" s="153" customFormat="1" ht="15.75">
      <c r="A694" s="162"/>
    </row>
    <row r="695" s="153" customFormat="1" ht="15.75">
      <c r="A695" s="162"/>
    </row>
    <row r="696" s="153" customFormat="1" ht="15.75">
      <c r="A696" s="162"/>
    </row>
    <row r="697" s="153" customFormat="1" ht="15.75">
      <c r="A697" s="162"/>
    </row>
    <row r="698" s="153" customFormat="1" ht="15.75">
      <c r="A698" s="162"/>
    </row>
    <row r="699" s="153" customFormat="1" ht="15.75">
      <c r="A699" s="162"/>
    </row>
    <row r="700" s="153" customFormat="1" ht="15.75">
      <c r="A700" s="162"/>
    </row>
    <row r="701" s="153" customFormat="1" ht="15.75">
      <c r="A701" s="162"/>
    </row>
    <row r="702" s="153" customFormat="1" ht="15.75">
      <c r="A702" s="162"/>
    </row>
    <row r="703" s="153" customFormat="1" ht="15.75">
      <c r="A703" s="162"/>
    </row>
    <row r="704" s="153" customFormat="1" ht="15.75">
      <c r="A704" s="162"/>
    </row>
    <row r="705" s="153" customFormat="1" ht="15.75">
      <c r="A705" s="162"/>
    </row>
    <row r="706" s="153" customFormat="1" ht="15.75">
      <c r="A706" s="162"/>
    </row>
    <row r="707" s="153" customFormat="1" ht="15.75">
      <c r="A707" s="162"/>
    </row>
    <row r="708" s="153" customFormat="1" ht="15.75">
      <c r="A708" s="162"/>
    </row>
    <row r="709" s="153" customFormat="1" ht="15.75">
      <c r="A709" s="162"/>
    </row>
    <row r="710" s="153" customFormat="1" ht="15.75">
      <c r="A710" s="162"/>
    </row>
    <row r="711" s="153" customFormat="1" ht="15.75">
      <c r="A711" s="162"/>
    </row>
    <row r="712" s="153" customFormat="1" ht="15.75">
      <c r="A712" s="162"/>
    </row>
    <row r="713" s="153" customFormat="1" ht="15.75">
      <c r="A713" s="162"/>
    </row>
    <row r="714" s="153" customFormat="1" ht="15.75">
      <c r="A714" s="162"/>
    </row>
    <row r="715" s="153" customFormat="1" ht="15.75">
      <c r="A715" s="162"/>
    </row>
    <row r="716" s="153" customFormat="1" ht="15.75">
      <c r="A716" s="162"/>
    </row>
    <row r="717" s="153" customFormat="1" ht="15.75">
      <c r="A717" s="162"/>
    </row>
    <row r="718" s="153" customFormat="1" ht="15.75">
      <c r="A718" s="162"/>
    </row>
    <row r="719" s="153" customFormat="1" ht="15.75">
      <c r="A719" s="162"/>
    </row>
    <row r="720" s="153" customFormat="1" ht="15.75">
      <c r="A720" s="162"/>
    </row>
    <row r="721" s="153" customFormat="1" ht="15.75">
      <c r="A721" s="162"/>
    </row>
    <row r="722" s="153" customFormat="1" ht="15.75">
      <c r="A722" s="162"/>
    </row>
    <row r="723" s="153" customFormat="1" ht="15.75">
      <c r="A723" s="162"/>
    </row>
    <row r="724" s="153" customFormat="1" ht="15.75">
      <c r="A724" s="162"/>
    </row>
    <row r="725" s="153" customFormat="1" ht="15.75">
      <c r="A725" s="162"/>
    </row>
    <row r="726" s="153" customFormat="1" ht="15.75">
      <c r="A726" s="162"/>
    </row>
    <row r="727" s="153" customFormat="1" ht="15.75">
      <c r="A727" s="162"/>
    </row>
    <row r="728" s="153" customFormat="1" ht="15.75">
      <c r="A728" s="162"/>
    </row>
    <row r="729" s="153" customFormat="1" ht="15.75">
      <c r="A729" s="162"/>
    </row>
    <row r="730" s="153" customFormat="1" ht="15.75">
      <c r="A730" s="162"/>
    </row>
    <row r="731" s="153" customFormat="1" ht="15.75">
      <c r="A731" s="162"/>
    </row>
    <row r="732" s="153" customFormat="1" ht="15.75">
      <c r="A732" s="162"/>
    </row>
    <row r="733" s="153" customFormat="1" ht="15.75">
      <c r="A733" s="162"/>
    </row>
    <row r="734" s="153" customFormat="1" ht="15.75">
      <c r="A734" s="162"/>
    </row>
    <row r="735" s="153" customFormat="1" ht="15.75">
      <c r="A735" s="162"/>
    </row>
    <row r="736" s="153" customFormat="1" ht="15.75">
      <c r="A736" s="162"/>
    </row>
    <row r="737" s="153" customFormat="1" ht="15.75">
      <c r="A737" s="162"/>
    </row>
    <row r="738" s="153" customFormat="1" ht="15.75">
      <c r="A738" s="162"/>
    </row>
    <row r="739" s="153" customFormat="1" ht="15.75">
      <c r="A739" s="162"/>
    </row>
    <row r="740" s="153" customFormat="1" ht="15.75">
      <c r="A740" s="162"/>
    </row>
    <row r="741" s="153" customFormat="1" ht="15.75">
      <c r="A741" s="162"/>
    </row>
    <row r="742" s="153" customFormat="1" ht="15.75">
      <c r="A742" s="162"/>
    </row>
    <row r="743" s="153" customFormat="1" ht="15.75">
      <c r="A743" s="162"/>
    </row>
    <row r="744" s="153" customFormat="1" ht="15.75">
      <c r="A744" s="162"/>
    </row>
    <row r="745" s="153" customFormat="1" ht="15.75">
      <c r="A745" s="162"/>
    </row>
    <row r="746" s="153" customFormat="1" ht="15.75">
      <c r="A746" s="162"/>
    </row>
    <row r="747" s="153" customFormat="1" ht="15.75">
      <c r="A747" s="162"/>
    </row>
    <row r="748" s="153" customFormat="1" ht="15.75">
      <c r="A748" s="162"/>
    </row>
    <row r="749" s="153" customFormat="1" ht="15.75">
      <c r="A749" s="162"/>
    </row>
    <row r="750" s="153" customFormat="1" ht="15.75">
      <c r="A750" s="162"/>
    </row>
    <row r="751" s="153" customFormat="1" ht="15.75">
      <c r="A751" s="162"/>
    </row>
    <row r="752" s="153" customFormat="1" ht="15.75">
      <c r="A752" s="162"/>
    </row>
    <row r="753" s="153" customFormat="1" ht="15.75">
      <c r="A753" s="162"/>
    </row>
    <row r="754" s="153" customFormat="1" ht="15.75">
      <c r="A754" s="162"/>
    </row>
    <row r="755" s="153" customFormat="1" ht="15.75">
      <c r="A755" s="162"/>
    </row>
    <row r="756" s="153" customFormat="1" ht="15.75">
      <c r="A756" s="162"/>
    </row>
    <row r="757" s="153" customFormat="1" ht="15.75">
      <c r="A757" s="162"/>
    </row>
    <row r="758" s="153" customFormat="1" ht="15.75">
      <c r="A758" s="162"/>
    </row>
    <row r="759" s="153" customFormat="1" ht="15.75">
      <c r="A759" s="162"/>
    </row>
    <row r="760" s="153" customFormat="1" ht="15.75">
      <c r="A760" s="162"/>
    </row>
    <row r="761" s="153" customFormat="1" ht="15.75">
      <c r="A761" s="162"/>
    </row>
    <row r="762" s="153" customFormat="1" ht="15.75">
      <c r="A762" s="162"/>
    </row>
    <row r="763" s="153" customFormat="1" ht="15.75">
      <c r="A763" s="162"/>
    </row>
    <row r="764" s="153" customFormat="1" ht="15.75">
      <c r="A764" s="162"/>
    </row>
    <row r="765" s="153" customFormat="1" ht="15.75">
      <c r="A765" s="162"/>
    </row>
    <row r="766" s="153" customFormat="1" ht="15.75">
      <c r="A766" s="162"/>
    </row>
    <row r="767" s="153" customFormat="1" ht="15.75">
      <c r="A767" s="162"/>
    </row>
    <row r="768" s="153" customFormat="1" ht="15.75">
      <c r="A768" s="162"/>
    </row>
    <row r="769" s="153" customFormat="1" ht="15.75">
      <c r="A769" s="162"/>
    </row>
    <row r="770" s="153" customFormat="1" ht="15.75">
      <c r="A770" s="162"/>
    </row>
    <row r="771" s="153" customFormat="1" ht="15.75">
      <c r="A771" s="162"/>
    </row>
    <row r="772" s="153" customFormat="1" ht="15.75">
      <c r="A772" s="162"/>
    </row>
    <row r="773" s="153" customFormat="1" ht="15.75">
      <c r="A773" s="162"/>
    </row>
    <row r="774" s="153" customFormat="1" ht="15.75">
      <c r="A774" s="162"/>
    </row>
    <row r="775" s="153" customFormat="1" ht="15.75">
      <c r="A775" s="162"/>
    </row>
    <row r="776" s="153" customFormat="1" ht="15.75">
      <c r="A776" s="162"/>
    </row>
    <row r="777" s="153" customFormat="1" ht="15.75">
      <c r="A777" s="162"/>
    </row>
    <row r="778" s="153" customFormat="1" ht="15.75">
      <c r="A778" s="162"/>
    </row>
    <row r="779" s="153" customFormat="1" ht="15.75">
      <c r="A779" s="162"/>
    </row>
    <row r="780" s="153" customFormat="1" ht="15.75">
      <c r="A780" s="162"/>
    </row>
    <row r="781" s="153" customFormat="1" ht="15.75">
      <c r="A781" s="162"/>
    </row>
    <row r="782" s="153" customFormat="1" ht="15.75">
      <c r="A782" s="162"/>
    </row>
    <row r="783" s="153" customFormat="1" ht="15.75">
      <c r="A783" s="162"/>
    </row>
    <row r="784" s="153" customFormat="1" ht="15.75">
      <c r="A784" s="162"/>
    </row>
    <row r="785" s="153" customFormat="1" ht="15.75">
      <c r="A785" s="162"/>
    </row>
    <row r="786" s="153" customFormat="1" ht="15.75">
      <c r="A786" s="162"/>
    </row>
    <row r="787" s="153" customFormat="1" ht="15.75">
      <c r="A787" s="162"/>
    </row>
    <row r="788" s="153" customFormat="1" ht="15.75">
      <c r="A788" s="162"/>
    </row>
    <row r="789" s="153" customFormat="1" ht="15.75">
      <c r="A789" s="162"/>
    </row>
    <row r="790" s="153" customFormat="1" ht="15.75">
      <c r="A790" s="162"/>
    </row>
    <row r="791" s="153" customFormat="1" ht="15.75">
      <c r="A791" s="162"/>
    </row>
    <row r="792" s="153" customFormat="1" ht="15.75">
      <c r="A792" s="162"/>
    </row>
    <row r="793" s="153" customFormat="1" ht="15.75">
      <c r="A793" s="162"/>
    </row>
    <row r="794" s="153" customFormat="1" ht="15.75">
      <c r="A794" s="162"/>
    </row>
    <row r="795" s="153" customFormat="1" ht="15.75">
      <c r="A795" s="162"/>
    </row>
    <row r="796" s="153" customFormat="1" ht="15.75">
      <c r="A796" s="162"/>
    </row>
    <row r="797" s="153" customFormat="1" ht="15.75">
      <c r="A797" s="162"/>
    </row>
    <row r="798" s="153" customFormat="1" ht="15.75">
      <c r="A798" s="162"/>
    </row>
    <row r="799" s="153" customFormat="1" ht="15.75">
      <c r="A799" s="162"/>
    </row>
    <row r="800" s="153" customFormat="1" ht="15.75">
      <c r="A800" s="162"/>
    </row>
    <row r="801" s="153" customFormat="1" ht="15.75">
      <c r="A801" s="162"/>
    </row>
    <row r="802" s="153" customFormat="1" ht="15.75">
      <c r="A802" s="162"/>
    </row>
    <row r="803" s="153" customFormat="1" ht="15.75">
      <c r="A803" s="162"/>
    </row>
    <row r="804" s="153" customFormat="1" ht="15.75">
      <c r="A804" s="162"/>
    </row>
    <row r="805" s="153" customFormat="1" ht="15.75">
      <c r="A805" s="162"/>
    </row>
    <row r="806" s="153" customFormat="1" ht="15.75">
      <c r="A806" s="162"/>
    </row>
    <row r="807" s="153" customFormat="1" ht="15.75">
      <c r="A807" s="162"/>
    </row>
    <row r="808" s="153" customFormat="1" ht="15.75">
      <c r="A808" s="162"/>
    </row>
    <row r="809" s="153" customFormat="1" ht="15.75">
      <c r="A809" s="162"/>
    </row>
    <row r="810" s="153" customFormat="1" ht="15.75">
      <c r="A810" s="162"/>
    </row>
    <row r="811" s="153" customFormat="1" ht="15.75">
      <c r="A811" s="162"/>
    </row>
    <row r="812" s="153" customFormat="1" ht="15.75">
      <c r="A812" s="162"/>
    </row>
    <row r="813" s="153" customFormat="1" ht="15.75">
      <c r="A813" s="162"/>
    </row>
    <row r="814" s="153" customFormat="1" ht="15.75">
      <c r="A814" s="162"/>
    </row>
    <row r="815" s="153" customFormat="1" ht="15.75">
      <c r="A815" s="162"/>
    </row>
    <row r="816" s="153" customFormat="1" ht="15.75">
      <c r="A816" s="162"/>
    </row>
    <row r="817" s="153" customFormat="1" ht="15.75">
      <c r="A817" s="162"/>
    </row>
    <row r="818" s="153" customFormat="1" ht="15.75">
      <c r="A818" s="162"/>
    </row>
    <row r="819" s="153" customFormat="1" ht="15.75">
      <c r="A819" s="162"/>
    </row>
    <row r="820" s="153" customFormat="1" ht="15.75">
      <c r="A820" s="162"/>
    </row>
    <row r="821" s="153" customFormat="1" ht="15.75">
      <c r="A821" s="162"/>
    </row>
    <row r="822" s="153" customFormat="1" ht="15.75">
      <c r="A822" s="162"/>
    </row>
    <row r="823" s="153" customFormat="1" ht="15.75">
      <c r="A823" s="162"/>
    </row>
    <row r="824" s="153" customFormat="1" ht="15.75">
      <c r="A824" s="162"/>
    </row>
    <row r="825" s="153" customFormat="1" ht="15.75">
      <c r="A825" s="162"/>
    </row>
    <row r="826" s="153" customFormat="1" ht="15.75">
      <c r="A826" s="162"/>
    </row>
    <row r="827" s="153" customFormat="1" ht="15.75">
      <c r="A827" s="162"/>
    </row>
    <row r="828" s="153" customFormat="1" ht="15.75">
      <c r="A828" s="162"/>
    </row>
    <row r="829" s="153" customFormat="1" ht="15.75">
      <c r="A829" s="162"/>
    </row>
    <row r="830" s="153" customFormat="1" ht="15.75">
      <c r="A830" s="162"/>
    </row>
    <row r="831" s="153" customFormat="1" ht="15.75">
      <c r="A831" s="162"/>
    </row>
    <row r="832" s="153" customFormat="1" ht="15.75">
      <c r="A832" s="162"/>
    </row>
    <row r="833" s="153" customFormat="1" ht="15.75">
      <c r="A833" s="162"/>
    </row>
    <row r="834" s="153" customFormat="1" ht="15.75">
      <c r="A834" s="162"/>
    </row>
    <row r="835" s="153" customFormat="1" ht="15.75">
      <c r="A835" s="162"/>
    </row>
    <row r="836" s="153" customFormat="1" ht="15.75">
      <c r="A836" s="162"/>
    </row>
    <row r="837" s="153" customFormat="1" ht="15.75">
      <c r="A837" s="162"/>
    </row>
    <row r="838" s="153" customFormat="1" ht="15.75">
      <c r="A838" s="162"/>
    </row>
    <row r="839" s="153" customFormat="1" ht="15.75">
      <c r="A839" s="162"/>
    </row>
    <row r="840" s="153" customFormat="1" ht="15.75">
      <c r="A840" s="162"/>
    </row>
    <row r="841" s="153" customFormat="1" ht="15.75">
      <c r="A841" s="162"/>
    </row>
    <row r="842" s="153" customFormat="1" ht="15.75">
      <c r="A842" s="162"/>
    </row>
    <row r="843" s="153" customFormat="1" ht="15.75">
      <c r="A843" s="162"/>
    </row>
    <row r="844" s="153" customFormat="1" ht="15.75">
      <c r="A844" s="162"/>
    </row>
    <row r="845" s="153" customFormat="1" ht="15.75">
      <c r="A845" s="162"/>
    </row>
    <row r="846" s="153" customFormat="1" ht="15.75">
      <c r="A846" s="162"/>
    </row>
    <row r="847" s="153" customFormat="1" ht="15.75">
      <c r="A847" s="162"/>
    </row>
    <row r="848" s="153" customFormat="1" ht="15.75">
      <c r="A848" s="162"/>
    </row>
    <row r="849" s="153" customFormat="1" ht="15.75">
      <c r="A849" s="162"/>
    </row>
    <row r="850" s="153" customFormat="1" ht="15.75">
      <c r="A850" s="162"/>
    </row>
    <row r="851" s="153" customFormat="1" ht="15.75">
      <c r="A851" s="162"/>
    </row>
    <row r="852" s="153" customFormat="1" ht="15.75">
      <c r="A852" s="162"/>
    </row>
    <row r="853" s="153" customFormat="1" ht="15.75">
      <c r="A853" s="162"/>
    </row>
    <row r="854" s="153" customFormat="1" ht="15.75">
      <c r="A854" s="162"/>
    </row>
    <row r="855" s="153" customFormat="1" ht="15.75">
      <c r="A855" s="162"/>
    </row>
    <row r="856" s="153" customFormat="1" ht="15.75">
      <c r="A856" s="162"/>
    </row>
    <row r="857" s="153" customFormat="1" ht="15.75">
      <c r="A857" s="162"/>
    </row>
    <row r="858" s="153" customFormat="1" ht="15.75">
      <c r="A858" s="162"/>
    </row>
    <row r="859" s="153" customFormat="1" ht="15.75">
      <c r="A859" s="162"/>
    </row>
    <row r="860" s="153" customFormat="1" ht="15.75">
      <c r="A860" s="162"/>
    </row>
    <row r="861" s="153" customFormat="1" ht="15.75">
      <c r="A861" s="162"/>
    </row>
    <row r="862" s="153" customFormat="1" ht="15.75">
      <c r="A862" s="162"/>
    </row>
    <row r="863" s="153" customFormat="1" ht="15.75">
      <c r="A863" s="162"/>
    </row>
    <row r="864" s="153" customFormat="1" ht="15.75">
      <c r="A864" s="162"/>
    </row>
    <row r="865" s="153" customFormat="1" ht="15.75">
      <c r="A865" s="162"/>
    </row>
    <row r="866" s="153" customFormat="1" ht="15.75">
      <c r="A866" s="162"/>
    </row>
    <row r="867" s="153" customFormat="1" ht="15.75">
      <c r="A867" s="162"/>
    </row>
    <row r="868" s="153" customFormat="1" ht="15.75">
      <c r="A868" s="162"/>
    </row>
    <row r="869" s="153" customFormat="1" ht="15.75">
      <c r="A869" s="162"/>
    </row>
    <row r="870" s="153" customFormat="1" ht="15.75">
      <c r="A870" s="162"/>
    </row>
    <row r="871" s="153" customFormat="1" ht="15.75">
      <c r="A871" s="162"/>
    </row>
    <row r="872" s="153" customFormat="1" ht="15.75">
      <c r="A872" s="162"/>
    </row>
    <row r="873" s="153" customFormat="1" ht="15.75">
      <c r="A873" s="162"/>
    </row>
    <row r="874" s="153" customFormat="1" ht="15.75">
      <c r="A874" s="162"/>
    </row>
    <row r="875" s="153" customFormat="1" ht="15.75">
      <c r="A875" s="162"/>
    </row>
    <row r="876" s="153" customFormat="1" ht="15.75">
      <c r="A876" s="162"/>
    </row>
    <row r="877" s="153" customFormat="1" ht="15.75">
      <c r="A877" s="162"/>
    </row>
    <row r="878" s="153" customFormat="1" ht="15.75">
      <c r="A878" s="162"/>
    </row>
    <row r="879" s="153" customFormat="1" ht="15.75">
      <c r="A879" s="162"/>
    </row>
    <row r="880" s="153" customFormat="1" ht="15.75">
      <c r="A880" s="162"/>
    </row>
    <row r="881" s="153" customFormat="1" ht="15.75">
      <c r="A881" s="162"/>
    </row>
    <row r="882" s="153" customFormat="1" ht="15.75">
      <c r="A882" s="162"/>
    </row>
    <row r="883" s="153" customFormat="1" ht="15.75">
      <c r="A883" s="162"/>
    </row>
    <row r="884" s="153" customFormat="1" ht="15.75">
      <c r="A884" s="162"/>
    </row>
    <row r="885" s="153" customFormat="1" ht="15.75">
      <c r="A885" s="162"/>
    </row>
    <row r="886" s="153" customFormat="1" ht="15.75">
      <c r="A886" s="162"/>
    </row>
    <row r="887" s="153" customFormat="1" ht="15.75">
      <c r="A887" s="162"/>
    </row>
    <row r="888" s="153" customFormat="1" ht="15.75">
      <c r="A888" s="162"/>
    </row>
    <row r="889" s="153" customFormat="1" ht="15.75">
      <c r="A889" s="162"/>
    </row>
    <row r="890" s="153" customFormat="1" ht="15.75">
      <c r="A890" s="162"/>
    </row>
    <row r="891" s="153" customFormat="1" ht="15.75">
      <c r="A891" s="162"/>
    </row>
    <row r="892" s="153" customFormat="1" ht="15.75">
      <c r="A892" s="162"/>
    </row>
    <row r="893" s="153" customFormat="1" ht="15.75">
      <c r="A893" s="162"/>
    </row>
    <row r="894" s="153" customFormat="1" ht="15.75">
      <c r="A894" s="162"/>
    </row>
    <row r="895" s="153" customFormat="1" ht="15.75">
      <c r="A895" s="162"/>
    </row>
    <row r="896" s="153" customFormat="1" ht="15.75">
      <c r="A896" s="162"/>
    </row>
    <row r="897" s="153" customFormat="1" ht="15.75">
      <c r="A897" s="162"/>
    </row>
    <row r="898" s="153" customFormat="1" ht="15.75">
      <c r="A898" s="162"/>
    </row>
    <row r="899" s="153" customFormat="1" ht="15.75">
      <c r="A899" s="162"/>
    </row>
    <row r="900" s="153" customFormat="1" ht="15.75">
      <c r="A900" s="162"/>
    </row>
    <row r="901" s="153" customFormat="1" ht="15.75">
      <c r="A901" s="162"/>
    </row>
    <row r="902" s="153" customFormat="1" ht="15.75">
      <c r="A902" s="162"/>
    </row>
    <row r="903" s="153" customFormat="1" ht="15.75">
      <c r="A903" s="162"/>
    </row>
    <row r="904" s="153" customFormat="1" ht="15.75">
      <c r="A904" s="162"/>
    </row>
    <row r="905" s="153" customFormat="1" ht="15.75">
      <c r="A905" s="162"/>
    </row>
    <row r="906" s="153" customFormat="1" ht="15.75">
      <c r="A906" s="162"/>
    </row>
    <row r="907" s="153" customFormat="1" ht="15.75">
      <c r="A907" s="162"/>
    </row>
    <row r="908" s="153" customFormat="1" ht="15.75">
      <c r="A908" s="162"/>
    </row>
    <row r="909" s="153" customFormat="1" ht="15.75">
      <c r="A909" s="162"/>
    </row>
    <row r="910" s="153" customFormat="1" ht="15.75">
      <c r="A910" s="162"/>
    </row>
    <row r="911" s="153" customFormat="1" ht="15.75">
      <c r="A911" s="162"/>
    </row>
    <row r="912" s="153" customFormat="1" ht="15.75">
      <c r="A912" s="162"/>
    </row>
    <row r="913" s="153" customFormat="1" ht="15.75">
      <c r="A913" s="162"/>
    </row>
    <row r="914" s="153" customFormat="1" ht="15.75">
      <c r="A914" s="162"/>
    </row>
    <row r="915" s="153" customFormat="1" ht="15.75">
      <c r="A915" s="162"/>
    </row>
    <row r="916" s="153" customFormat="1" ht="15.75">
      <c r="A916" s="162"/>
    </row>
    <row r="917" s="153" customFormat="1" ht="15.75">
      <c r="A917" s="162"/>
    </row>
    <row r="918" s="153" customFormat="1" ht="15.75">
      <c r="A918" s="162"/>
    </row>
    <row r="919" s="153" customFormat="1" ht="15.75">
      <c r="A919" s="162"/>
    </row>
    <row r="920" s="153" customFormat="1" ht="15.75">
      <c r="A920" s="162"/>
    </row>
    <row r="921" s="153" customFormat="1" ht="15.75">
      <c r="A921" s="162"/>
    </row>
    <row r="922" s="153" customFormat="1" ht="15.75">
      <c r="A922" s="162"/>
    </row>
    <row r="923" s="153" customFormat="1" ht="15.75">
      <c r="A923" s="162"/>
    </row>
    <row r="924" s="153" customFormat="1" ht="15.75">
      <c r="A924" s="162"/>
    </row>
    <row r="925" s="153" customFormat="1" ht="15.75">
      <c r="A925" s="162"/>
    </row>
    <row r="926" s="153" customFormat="1" ht="15.75">
      <c r="A926" s="162"/>
    </row>
    <row r="927" s="153" customFormat="1" ht="15.75">
      <c r="A927" s="162"/>
    </row>
    <row r="928" s="153" customFormat="1" ht="15.75">
      <c r="A928" s="162"/>
    </row>
    <row r="929" s="153" customFormat="1" ht="15.75">
      <c r="A929" s="162"/>
    </row>
    <row r="930" s="153" customFormat="1" ht="15.75">
      <c r="A930" s="162"/>
    </row>
    <row r="931" s="153" customFormat="1" ht="15.75">
      <c r="A931" s="162"/>
    </row>
    <row r="932" s="153" customFormat="1" ht="15.75">
      <c r="A932" s="162"/>
    </row>
    <row r="933" s="153" customFormat="1" ht="15.75">
      <c r="A933" s="162"/>
    </row>
    <row r="934" s="153" customFormat="1" ht="15.75">
      <c r="A934" s="162"/>
    </row>
    <row r="935" s="153" customFormat="1" ht="15.75">
      <c r="A935" s="162"/>
    </row>
    <row r="936" s="153" customFormat="1" ht="15.75">
      <c r="A936" s="162"/>
    </row>
    <row r="937" s="153" customFormat="1" ht="15.75">
      <c r="A937" s="162"/>
    </row>
    <row r="938" s="153" customFormat="1" ht="15.75">
      <c r="A938" s="162"/>
    </row>
    <row r="939" s="153" customFormat="1" ht="15.75">
      <c r="A939" s="162"/>
    </row>
    <row r="940" s="153" customFormat="1" ht="15.75">
      <c r="A940" s="162"/>
    </row>
    <row r="941" s="153" customFormat="1" ht="15.75">
      <c r="A941" s="162"/>
    </row>
    <row r="942" s="153" customFormat="1" ht="15.75">
      <c r="A942" s="162"/>
    </row>
    <row r="943" s="153" customFormat="1" ht="15.75">
      <c r="A943" s="162"/>
    </row>
    <row r="944" s="153" customFormat="1" ht="15.75">
      <c r="A944" s="162"/>
    </row>
    <row r="945" s="153" customFormat="1" ht="15.75">
      <c r="A945" s="162"/>
    </row>
    <row r="946" s="153" customFormat="1" ht="15.75">
      <c r="A946" s="162"/>
    </row>
    <row r="947" s="153" customFormat="1" ht="15.75">
      <c r="A947" s="162"/>
    </row>
    <row r="948" s="153" customFormat="1" ht="15.75">
      <c r="A948" s="162"/>
    </row>
    <row r="949" s="153" customFormat="1" ht="15.75">
      <c r="A949" s="162"/>
    </row>
    <row r="950" s="153" customFormat="1" ht="15.75">
      <c r="A950" s="162"/>
    </row>
    <row r="951" s="153" customFormat="1" ht="15.75">
      <c r="A951" s="162"/>
    </row>
    <row r="952" s="153" customFormat="1" ht="15.75">
      <c r="A952" s="162"/>
    </row>
    <row r="953" s="153" customFormat="1" ht="15.75">
      <c r="A953" s="162"/>
    </row>
    <row r="954" s="153" customFormat="1" ht="15.75">
      <c r="A954" s="162"/>
    </row>
    <row r="955" s="153" customFormat="1" ht="15.75">
      <c r="A955" s="162"/>
    </row>
    <row r="956" s="153" customFormat="1" ht="15.75">
      <c r="A956" s="162"/>
    </row>
    <row r="957" s="153" customFormat="1" ht="15.75">
      <c r="A957" s="162"/>
    </row>
    <row r="958" s="153" customFormat="1" ht="15.75">
      <c r="A958" s="162"/>
    </row>
    <row r="959" s="153" customFormat="1" ht="15.75">
      <c r="A959" s="162"/>
    </row>
    <row r="960" s="153" customFormat="1" ht="15.75">
      <c r="A960" s="162"/>
    </row>
    <row r="961" s="153" customFormat="1" ht="15.75">
      <c r="A961" s="162"/>
    </row>
    <row r="962" s="153" customFormat="1" ht="15.75">
      <c r="A962" s="162"/>
    </row>
    <row r="963" s="153" customFormat="1" ht="15.75">
      <c r="A963" s="162"/>
    </row>
    <row r="964" s="153" customFormat="1" ht="15.75">
      <c r="A964" s="162"/>
    </row>
    <row r="965" s="153" customFormat="1" ht="15.75">
      <c r="A965" s="162"/>
    </row>
    <row r="966" s="153" customFormat="1" ht="15.75">
      <c r="A966" s="162"/>
    </row>
    <row r="967" s="153" customFormat="1" ht="15.75">
      <c r="A967" s="162"/>
    </row>
    <row r="968" s="153" customFormat="1" ht="15.75">
      <c r="A968" s="162"/>
    </row>
    <row r="969" s="153" customFormat="1" ht="15.75">
      <c r="A969" s="162"/>
    </row>
    <row r="970" s="153" customFormat="1" ht="15.75">
      <c r="A970" s="162"/>
    </row>
    <row r="971" s="153" customFormat="1" ht="15.75">
      <c r="A971" s="162"/>
    </row>
    <row r="972" s="153" customFormat="1" ht="15.75">
      <c r="A972" s="162"/>
    </row>
    <row r="973" s="153" customFormat="1" ht="15.75">
      <c r="A973" s="162"/>
    </row>
    <row r="974" s="153" customFormat="1" ht="15.75">
      <c r="A974" s="162"/>
    </row>
    <row r="975" s="153" customFormat="1" ht="15.75">
      <c r="A975" s="162"/>
    </row>
    <row r="976" s="153" customFormat="1" ht="15.75">
      <c r="A976" s="162"/>
    </row>
    <row r="977" s="153" customFormat="1" ht="15.75">
      <c r="A977" s="162"/>
    </row>
    <row r="978" s="153" customFormat="1" ht="15.75">
      <c r="A978" s="162"/>
    </row>
    <row r="979" s="153" customFormat="1" ht="15.75">
      <c r="A979" s="162"/>
    </row>
    <row r="980" s="153" customFormat="1" ht="15.75">
      <c r="A980" s="162"/>
    </row>
    <row r="981" s="153" customFormat="1" ht="15.75">
      <c r="A981" s="162"/>
    </row>
    <row r="982" s="153" customFormat="1" ht="15.75">
      <c r="A982" s="162"/>
    </row>
    <row r="983" s="153" customFormat="1" ht="15.75">
      <c r="A983" s="162"/>
    </row>
    <row r="984" s="153" customFormat="1" ht="15.75">
      <c r="A984" s="162"/>
    </row>
    <row r="985" s="153" customFormat="1" ht="15.75">
      <c r="A985" s="162"/>
    </row>
    <row r="986" s="153" customFormat="1" ht="15.75">
      <c r="A986" s="162"/>
    </row>
    <row r="987" s="153" customFormat="1" ht="15.75">
      <c r="A987" s="162"/>
    </row>
    <row r="988" s="153" customFormat="1" ht="15.75">
      <c r="A988" s="162"/>
    </row>
    <row r="989" s="153" customFormat="1" ht="15.75">
      <c r="A989" s="162"/>
    </row>
    <row r="990" s="153" customFormat="1" ht="15.75">
      <c r="A990" s="162"/>
    </row>
    <row r="991" s="153" customFormat="1" ht="15.75">
      <c r="A991" s="162"/>
    </row>
    <row r="992" s="153" customFormat="1" ht="15.75">
      <c r="A992" s="162"/>
    </row>
    <row r="993" s="153" customFormat="1" ht="15.75">
      <c r="A993" s="162"/>
    </row>
    <row r="994" s="153" customFormat="1" ht="15.75">
      <c r="A994" s="162"/>
    </row>
    <row r="995" s="153" customFormat="1" ht="15.75">
      <c r="A995" s="162"/>
    </row>
    <row r="996" s="153" customFormat="1" ht="15.75">
      <c r="A996" s="162"/>
    </row>
    <row r="997" s="153" customFormat="1" ht="15.75">
      <c r="A997" s="162"/>
    </row>
    <row r="998" s="153" customFormat="1" ht="15.75">
      <c r="A998" s="162"/>
    </row>
    <row r="999" s="153" customFormat="1" ht="15.75">
      <c r="A999" s="162"/>
    </row>
    <row r="1000" s="153" customFormat="1" ht="15.75">
      <c r="A1000" s="162"/>
    </row>
    <row r="1001" s="153" customFormat="1" ht="15.75">
      <c r="A1001" s="162"/>
    </row>
    <row r="1002" s="153" customFormat="1" ht="15.75">
      <c r="A1002" s="162"/>
    </row>
    <row r="1003" s="153" customFormat="1" ht="15.75">
      <c r="A1003" s="162"/>
    </row>
    <row r="1004" s="153" customFormat="1" ht="15.75">
      <c r="A1004" s="162"/>
    </row>
    <row r="1005" s="153" customFormat="1" ht="15.75">
      <c r="A1005" s="162"/>
    </row>
    <row r="1006" s="153" customFormat="1" ht="15.75">
      <c r="A1006" s="162"/>
    </row>
    <row r="1007" s="153" customFormat="1" ht="15.75">
      <c r="A1007" s="162"/>
    </row>
    <row r="1008" s="153" customFormat="1" ht="15.75">
      <c r="A1008" s="162"/>
    </row>
    <row r="1009" s="153" customFormat="1" ht="15.75">
      <c r="A1009" s="162"/>
    </row>
    <row r="1010" s="153" customFormat="1" ht="15.75">
      <c r="A1010" s="162"/>
    </row>
    <row r="1011" s="153" customFormat="1" ht="15.75">
      <c r="A1011" s="162"/>
    </row>
    <row r="1012" s="153" customFormat="1" ht="15.75">
      <c r="A1012" s="162"/>
    </row>
    <row r="1013" s="153" customFormat="1" ht="15.75">
      <c r="A1013" s="162"/>
    </row>
    <row r="1014" s="153" customFormat="1" ht="15.75">
      <c r="A1014" s="162"/>
    </row>
    <row r="1015" s="153" customFormat="1" ht="15.75">
      <c r="A1015" s="162"/>
    </row>
    <row r="1016" s="153" customFormat="1" ht="15.75">
      <c r="A1016" s="162"/>
    </row>
    <row r="1017" s="153" customFormat="1" ht="15.75">
      <c r="A1017" s="162"/>
    </row>
    <row r="1018" s="153" customFormat="1" ht="15.75">
      <c r="A1018" s="162"/>
    </row>
    <row r="1019" s="153" customFormat="1" ht="15.75">
      <c r="A1019" s="162"/>
    </row>
    <row r="1020" s="153" customFormat="1" ht="15.75">
      <c r="A1020" s="162"/>
    </row>
    <row r="1021" s="153" customFormat="1" ht="15.75">
      <c r="A1021" s="162"/>
    </row>
    <row r="1022" s="153" customFormat="1" ht="15.75">
      <c r="A1022" s="162"/>
    </row>
    <row r="1023" s="153" customFormat="1" ht="15.75">
      <c r="A1023" s="162"/>
    </row>
    <row r="1024" s="153" customFormat="1" ht="15.75">
      <c r="A1024" s="162"/>
    </row>
    <row r="1025" s="153" customFormat="1" ht="15.75">
      <c r="A1025" s="162"/>
    </row>
    <row r="1026" s="153" customFormat="1" ht="15.75">
      <c r="A1026" s="162"/>
    </row>
    <row r="1027" s="153" customFormat="1" ht="15.75">
      <c r="A1027" s="162"/>
    </row>
    <row r="1028" s="153" customFormat="1" ht="15.75">
      <c r="A1028" s="162"/>
    </row>
    <row r="1029" s="153" customFormat="1" ht="15.75">
      <c r="A1029" s="162"/>
    </row>
    <row r="1030" s="153" customFormat="1" ht="15.75">
      <c r="A1030" s="162"/>
    </row>
    <row r="1031" s="153" customFormat="1" ht="15.75">
      <c r="A1031" s="162"/>
    </row>
    <row r="1032" s="153" customFormat="1" ht="15.75">
      <c r="A1032" s="162"/>
    </row>
    <row r="1033" s="153" customFormat="1" ht="15.75">
      <c r="A1033" s="162"/>
    </row>
    <row r="1034" s="153" customFormat="1" ht="15.75">
      <c r="A1034" s="162"/>
    </row>
    <row r="1035" s="153" customFormat="1" ht="15.75">
      <c r="A1035" s="162"/>
    </row>
    <row r="1036" s="153" customFormat="1" ht="15.75">
      <c r="A1036" s="162"/>
    </row>
    <row r="1037" s="153" customFormat="1" ht="15.75">
      <c r="A1037" s="162"/>
    </row>
    <row r="1038" s="153" customFormat="1" ht="15.75">
      <c r="A1038" s="162"/>
    </row>
    <row r="1039" s="153" customFormat="1" ht="15.75">
      <c r="A1039" s="162"/>
    </row>
    <row r="1040" s="153" customFormat="1" ht="15.75">
      <c r="A1040" s="162"/>
    </row>
    <row r="1041" s="153" customFormat="1" ht="15.75">
      <c r="A1041" s="162"/>
    </row>
    <row r="1042" s="153" customFormat="1" ht="15.75">
      <c r="A1042" s="162"/>
    </row>
    <row r="1043" s="153" customFormat="1" ht="15.75">
      <c r="A1043" s="162"/>
    </row>
    <row r="1044" s="153" customFormat="1" ht="15.75">
      <c r="A1044" s="162"/>
    </row>
    <row r="1045" s="153" customFormat="1" ht="15.75">
      <c r="A1045" s="162"/>
    </row>
    <row r="1046" s="153" customFormat="1" ht="15.75">
      <c r="A1046" s="162"/>
    </row>
    <row r="1047" s="153" customFormat="1" ht="15.75">
      <c r="A1047" s="162"/>
    </row>
    <row r="1048" s="153" customFormat="1" ht="15.75">
      <c r="A1048" s="162"/>
    </row>
    <row r="1049" s="153" customFormat="1" ht="15.75">
      <c r="A1049" s="162"/>
    </row>
    <row r="1050" s="153" customFormat="1" ht="15.75">
      <c r="A1050" s="162"/>
    </row>
    <row r="1051" s="153" customFormat="1" ht="15.75">
      <c r="A1051" s="162"/>
    </row>
    <row r="1052" s="153" customFormat="1" ht="15.75">
      <c r="A1052" s="162"/>
    </row>
    <row r="1053" s="153" customFormat="1" ht="15.75">
      <c r="A1053" s="162"/>
    </row>
    <row r="1054" s="153" customFormat="1" ht="15.75">
      <c r="A1054" s="162"/>
    </row>
    <row r="1055" s="153" customFormat="1" ht="15.75">
      <c r="A1055" s="162"/>
    </row>
    <row r="1056" s="153" customFormat="1" ht="15.75">
      <c r="A1056" s="162"/>
    </row>
    <row r="1057" s="153" customFormat="1" ht="15.75">
      <c r="A1057" s="162"/>
    </row>
    <row r="1058" s="153" customFormat="1" ht="15.75">
      <c r="A1058" s="162"/>
    </row>
    <row r="1059" s="153" customFormat="1" ht="15.75">
      <c r="A1059" s="162"/>
    </row>
    <row r="1060" s="153" customFormat="1" ht="15.75">
      <c r="A1060" s="162"/>
    </row>
    <row r="1061" s="153" customFormat="1" ht="15.75">
      <c r="A1061" s="162"/>
    </row>
    <row r="1062" s="153" customFormat="1" ht="15.75">
      <c r="A1062" s="162"/>
    </row>
    <row r="1063" s="153" customFormat="1" ht="15.75">
      <c r="A1063" s="162"/>
    </row>
    <row r="1064" s="153" customFormat="1" ht="15.75">
      <c r="A1064" s="162"/>
    </row>
    <row r="1065" s="153" customFormat="1" ht="15.75">
      <c r="A1065" s="162"/>
    </row>
    <row r="1066" s="153" customFormat="1" ht="15.75">
      <c r="A1066" s="162"/>
    </row>
    <row r="1067" s="153" customFormat="1" ht="15.75">
      <c r="A1067" s="162"/>
    </row>
    <row r="1068" s="153" customFormat="1" ht="15.75">
      <c r="A1068" s="162"/>
    </row>
    <row r="1069" s="153" customFormat="1" ht="15.75">
      <c r="A1069" s="162"/>
    </row>
    <row r="1070" s="153" customFormat="1" ht="15.75">
      <c r="A1070" s="162"/>
    </row>
    <row r="1071" s="153" customFormat="1" ht="15.75">
      <c r="A1071" s="162"/>
    </row>
    <row r="1072" s="153" customFormat="1" ht="15.75">
      <c r="A1072" s="162"/>
    </row>
    <row r="1073" s="153" customFormat="1" ht="15.75">
      <c r="A1073" s="162"/>
    </row>
    <row r="1074" s="153" customFormat="1" ht="15.75">
      <c r="A1074" s="162"/>
    </row>
    <row r="1075" s="153" customFormat="1" ht="15.75">
      <c r="A1075" s="162"/>
    </row>
    <row r="1076" s="153" customFormat="1" ht="15.75">
      <c r="A1076" s="162"/>
    </row>
    <row r="1077" s="153" customFormat="1" ht="15.75">
      <c r="A1077" s="162"/>
    </row>
    <row r="1078" s="153" customFormat="1" ht="15.75">
      <c r="A1078" s="162"/>
    </row>
    <row r="1079" s="153" customFormat="1" ht="15.75">
      <c r="A1079" s="162"/>
    </row>
    <row r="1080" s="153" customFormat="1" ht="15.75">
      <c r="A1080" s="162"/>
    </row>
    <row r="1081" s="153" customFormat="1" ht="15.75">
      <c r="A1081" s="162"/>
    </row>
    <row r="1082" s="153" customFormat="1" ht="15.75">
      <c r="A1082" s="162"/>
    </row>
    <row r="1083" s="153" customFormat="1" ht="15.75">
      <c r="A1083" s="162"/>
    </row>
    <row r="1084" s="153" customFormat="1" ht="15.75">
      <c r="A1084" s="162"/>
    </row>
    <row r="1085" s="153" customFormat="1" ht="15.75">
      <c r="A1085" s="162"/>
    </row>
    <row r="1086" s="153" customFormat="1" ht="15.75">
      <c r="A1086" s="162"/>
    </row>
    <row r="1087" s="153" customFormat="1" ht="15.75">
      <c r="A1087" s="162"/>
    </row>
    <row r="1088" s="153" customFormat="1" ht="15.75">
      <c r="A1088" s="162"/>
    </row>
    <row r="1089" s="153" customFormat="1" ht="15.75">
      <c r="A1089" s="162"/>
    </row>
    <row r="1090" s="153" customFormat="1" ht="15.75">
      <c r="A1090" s="162"/>
    </row>
    <row r="1091" s="153" customFormat="1" ht="15.75">
      <c r="A1091" s="162"/>
    </row>
    <row r="1092" s="153" customFormat="1" ht="15.75">
      <c r="A1092" s="162"/>
    </row>
    <row r="1093" s="153" customFormat="1" ht="15.75">
      <c r="A1093" s="162"/>
    </row>
    <row r="1094" s="153" customFormat="1" ht="15.75">
      <c r="A1094" s="162"/>
    </row>
    <row r="1095" s="153" customFormat="1" ht="15.75">
      <c r="A1095" s="162"/>
    </row>
    <row r="1096" s="153" customFormat="1" ht="15.75">
      <c r="A1096" s="162"/>
    </row>
    <row r="1097" s="153" customFormat="1" ht="15.75">
      <c r="A1097" s="162"/>
    </row>
    <row r="1098" s="153" customFormat="1" ht="15.75">
      <c r="A1098" s="162"/>
    </row>
    <row r="1099" s="153" customFormat="1" ht="15.75">
      <c r="A1099" s="162"/>
    </row>
    <row r="1100" s="153" customFormat="1" ht="15.75">
      <c r="A1100" s="162"/>
    </row>
    <row r="1101" s="153" customFormat="1" ht="15.75">
      <c r="A1101" s="162"/>
    </row>
    <row r="1102" s="153" customFormat="1" ht="15.75">
      <c r="A1102" s="162"/>
    </row>
    <row r="1103" s="153" customFormat="1" ht="15.75">
      <c r="A1103" s="162"/>
    </row>
    <row r="1104" s="153" customFormat="1" ht="15.75">
      <c r="A1104" s="162"/>
    </row>
    <row r="1105" s="153" customFormat="1" ht="15.75">
      <c r="A1105" s="162"/>
    </row>
    <row r="1106" s="153" customFormat="1" ht="15.75">
      <c r="A1106" s="162"/>
    </row>
    <row r="1107" s="153" customFormat="1" ht="15.75">
      <c r="A1107" s="162"/>
    </row>
    <row r="1108" s="153" customFormat="1" ht="15.75">
      <c r="A1108" s="162"/>
    </row>
    <row r="1109" s="153" customFormat="1" ht="15.75">
      <c r="A1109" s="162"/>
    </row>
    <row r="1110" s="153" customFormat="1" ht="15.75">
      <c r="A1110" s="162"/>
    </row>
    <row r="1111" s="153" customFormat="1" ht="15.75">
      <c r="A1111" s="162"/>
    </row>
    <row r="1112" s="153" customFormat="1" ht="15.75">
      <c r="A1112" s="162"/>
    </row>
    <row r="1113" s="153" customFormat="1" ht="15.75">
      <c r="A1113" s="162"/>
    </row>
    <row r="1114" s="153" customFormat="1" ht="15.75">
      <c r="A1114" s="162"/>
    </row>
    <row r="1115" s="153" customFormat="1" ht="15.75">
      <c r="A1115" s="162"/>
    </row>
    <row r="1116" s="153" customFormat="1" ht="15.75">
      <c r="A1116" s="162"/>
    </row>
    <row r="1117" s="153" customFormat="1" ht="15.75">
      <c r="A1117" s="162"/>
    </row>
    <row r="1118" s="153" customFormat="1" ht="15.75">
      <c r="A1118" s="162"/>
    </row>
    <row r="1119" s="153" customFormat="1" ht="15.75">
      <c r="A1119" s="162"/>
    </row>
    <row r="1120" s="153" customFormat="1" ht="15.75">
      <c r="A1120" s="162"/>
    </row>
    <row r="1121" s="153" customFormat="1" ht="15.75">
      <c r="A1121" s="162"/>
    </row>
    <row r="1122" s="153" customFormat="1" ht="15.75">
      <c r="A1122" s="162"/>
    </row>
    <row r="1123" s="153" customFormat="1" ht="15.75">
      <c r="A1123" s="162"/>
    </row>
    <row r="1124" s="153" customFormat="1" ht="15.75">
      <c r="A1124" s="162"/>
    </row>
    <row r="1125" s="153" customFormat="1" ht="15.75">
      <c r="A1125" s="162"/>
    </row>
    <row r="1126" s="153" customFormat="1" ht="15.75">
      <c r="A1126" s="162"/>
    </row>
    <row r="1127" s="153" customFormat="1" ht="15.75">
      <c r="A1127" s="162"/>
    </row>
    <row r="1128" s="153" customFormat="1" ht="15.75">
      <c r="A1128" s="162"/>
    </row>
    <row r="1129" s="153" customFormat="1" ht="15.75">
      <c r="A1129" s="162"/>
    </row>
    <row r="1130" s="153" customFormat="1" ht="15.75">
      <c r="A1130" s="162"/>
    </row>
    <row r="1131" s="153" customFormat="1" ht="15.75">
      <c r="A1131" s="162"/>
    </row>
    <row r="1132" s="153" customFormat="1" ht="15.75">
      <c r="A1132" s="162"/>
    </row>
    <row r="1133" s="153" customFormat="1" ht="15.75">
      <c r="A1133" s="162"/>
    </row>
    <row r="1134" s="153" customFormat="1" ht="15.75">
      <c r="A1134" s="162"/>
    </row>
    <row r="1135" s="153" customFormat="1" ht="15.75">
      <c r="A1135" s="162"/>
    </row>
    <row r="1136" s="153" customFormat="1" ht="15.75">
      <c r="A1136" s="162"/>
    </row>
    <row r="1137" s="153" customFormat="1" ht="15.75">
      <c r="A1137" s="162"/>
    </row>
    <row r="1138" s="153" customFormat="1" ht="15.75">
      <c r="A1138" s="162"/>
    </row>
    <row r="1139" s="153" customFormat="1" ht="15.75">
      <c r="A1139" s="162"/>
    </row>
    <row r="1140" s="153" customFormat="1" ht="15.75">
      <c r="A1140" s="162"/>
    </row>
    <row r="1141" s="153" customFormat="1" ht="15.75">
      <c r="A1141" s="162"/>
    </row>
    <row r="1142" s="153" customFormat="1" ht="15.75">
      <c r="A1142" s="162"/>
    </row>
    <row r="1143" s="153" customFormat="1" ht="15.75">
      <c r="A1143" s="162"/>
    </row>
    <row r="1144" s="153" customFormat="1" ht="15.75">
      <c r="A1144" s="162"/>
    </row>
    <row r="1145" s="153" customFormat="1" ht="15.75">
      <c r="A1145" s="162"/>
    </row>
    <row r="1146" s="153" customFormat="1" ht="15.75">
      <c r="A1146" s="162"/>
    </row>
    <row r="1147" s="153" customFormat="1" ht="15.75">
      <c r="A1147" s="162"/>
    </row>
    <row r="1148" s="153" customFormat="1" ht="15.75">
      <c r="A1148" s="162"/>
    </row>
    <row r="1149" s="153" customFormat="1" ht="15.75">
      <c r="A1149" s="162"/>
    </row>
    <row r="1150" s="153" customFormat="1" ht="15.75">
      <c r="A1150" s="162"/>
    </row>
    <row r="1151" s="153" customFormat="1" ht="15.75">
      <c r="A1151" s="162"/>
    </row>
    <row r="1152" s="153" customFormat="1" ht="15.75">
      <c r="A1152" s="162"/>
    </row>
    <row r="1153" s="153" customFormat="1" ht="15.75">
      <c r="A1153" s="162"/>
    </row>
    <row r="1154" s="153" customFormat="1" ht="15.75">
      <c r="A1154" s="162"/>
    </row>
    <row r="1155" s="153" customFormat="1" ht="15.75">
      <c r="A1155" s="162"/>
    </row>
    <row r="1156" s="153" customFormat="1" ht="15.75">
      <c r="A1156" s="162"/>
    </row>
    <row r="1157" s="153" customFormat="1" ht="15.75">
      <c r="A1157" s="162"/>
    </row>
    <row r="1158" s="153" customFormat="1" ht="15.75">
      <c r="A1158" s="162"/>
    </row>
    <row r="1159" s="153" customFormat="1" ht="15.75">
      <c r="A1159" s="162"/>
    </row>
    <row r="1160" s="153" customFormat="1" ht="15.75">
      <c r="A1160" s="162"/>
    </row>
    <row r="1161" s="153" customFormat="1" ht="15.75">
      <c r="A1161" s="162"/>
    </row>
    <row r="1162" s="153" customFormat="1" ht="15.75">
      <c r="A1162" s="162"/>
    </row>
    <row r="1163" s="153" customFormat="1" ht="15.75">
      <c r="A1163" s="162"/>
    </row>
    <row r="1164" s="153" customFormat="1" ht="15.75">
      <c r="A1164" s="162"/>
    </row>
    <row r="1165" s="153" customFormat="1" ht="15.75">
      <c r="A1165" s="162"/>
    </row>
    <row r="1166" s="153" customFormat="1" ht="15.75">
      <c r="A1166" s="162"/>
    </row>
    <row r="1167" s="153" customFormat="1" ht="15.75">
      <c r="A1167" s="162"/>
    </row>
    <row r="1168" s="153" customFormat="1" ht="15.75">
      <c r="A1168" s="162"/>
    </row>
    <row r="1169" s="153" customFormat="1" ht="15.75">
      <c r="A1169" s="162"/>
    </row>
    <row r="1170" s="153" customFormat="1" ht="15.75">
      <c r="A1170" s="162"/>
    </row>
    <row r="1171" s="153" customFormat="1" ht="15.75">
      <c r="A1171" s="162"/>
    </row>
    <row r="1172" s="153" customFormat="1" ht="15.75">
      <c r="A1172" s="162"/>
    </row>
    <row r="1173" s="153" customFormat="1" ht="15.75">
      <c r="A1173" s="162"/>
    </row>
    <row r="1174" s="153" customFormat="1" ht="15.75">
      <c r="A1174" s="162"/>
    </row>
    <row r="1175" s="153" customFormat="1" ht="15.75">
      <c r="A1175" s="162"/>
    </row>
    <row r="1176" s="153" customFormat="1" ht="15.75">
      <c r="A1176" s="162"/>
    </row>
    <row r="1177" s="153" customFormat="1" ht="15.75">
      <c r="A1177" s="162"/>
    </row>
    <row r="1178" s="153" customFormat="1" ht="15.75">
      <c r="A1178" s="162"/>
    </row>
    <row r="1179" s="153" customFormat="1" ht="15.75">
      <c r="A1179" s="162"/>
    </row>
    <row r="1180" s="153" customFormat="1" ht="15.75">
      <c r="A1180" s="162"/>
    </row>
    <row r="1181" s="153" customFormat="1" ht="15.75">
      <c r="A1181" s="162"/>
    </row>
    <row r="1182" s="153" customFormat="1" ht="15.75">
      <c r="A1182" s="162"/>
    </row>
    <row r="1183" s="153" customFormat="1" ht="15.75">
      <c r="A1183" s="162"/>
    </row>
    <row r="1184" s="153" customFormat="1" ht="15.75">
      <c r="A1184" s="162"/>
    </row>
    <row r="1185" s="153" customFormat="1" ht="15.75">
      <c r="A1185" s="162"/>
    </row>
    <row r="1186" s="153" customFormat="1" ht="15.75">
      <c r="A1186" s="162"/>
    </row>
    <row r="1187" s="153" customFormat="1" ht="15.75">
      <c r="A1187" s="162"/>
    </row>
    <row r="1188" s="153" customFormat="1" ht="15.75">
      <c r="A1188" s="162"/>
    </row>
    <row r="1189" s="153" customFormat="1" ht="15.75">
      <c r="A1189" s="162"/>
    </row>
    <row r="1190" s="153" customFormat="1" ht="15.75">
      <c r="A1190" s="162"/>
    </row>
    <row r="1191" s="153" customFormat="1" ht="15.75">
      <c r="A1191" s="162"/>
    </row>
    <row r="1192" s="153" customFormat="1" ht="15.75">
      <c r="A1192" s="162"/>
    </row>
    <row r="1193" s="153" customFormat="1" ht="15.75">
      <c r="A1193" s="162"/>
    </row>
    <row r="1194" s="153" customFormat="1" ht="15.75">
      <c r="A1194" s="162"/>
    </row>
    <row r="1195" s="153" customFormat="1" ht="15.75">
      <c r="A1195" s="162"/>
    </row>
    <row r="1196" s="153" customFormat="1" ht="15.75">
      <c r="A1196" s="162"/>
    </row>
    <row r="1197" s="153" customFormat="1" ht="15.75">
      <c r="A1197" s="162"/>
    </row>
    <row r="1198" s="153" customFormat="1" ht="15.75">
      <c r="A1198" s="162"/>
    </row>
    <row r="1199" s="153" customFormat="1" ht="15.75">
      <c r="A1199" s="162"/>
    </row>
    <row r="1200" s="153" customFormat="1" ht="15.75">
      <c r="A1200" s="162"/>
    </row>
    <row r="1201" s="153" customFormat="1" ht="15.75">
      <c r="A1201" s="162"/>
    </row>
    <row r="1202" s="153" customFormat="1" ht="15.75">
      <c r="A1202" s="162"/>
    </row>
    <row r="1203" s="153" customFormat="1" ht="15.75">
      <c r="A1203" s="162"/>
    </row>
    <row r="1204" s="153" customFormat="1" ht="15.75">
      <c r="A1204" s="162"/>
    </row>
    <row r="1205" s="153" customFormat="1" ht="15.75">
      <c r="A1205" s="162"/>
    </row>
    <row r="1206" s="153" customFormat="1" ht="15.75">
      <c r="A1206" s="162"/>
    </row>
    <row r="1207" s="153" customFormat="1" ht="15.75">
      <c r="A1207" s="162"/>
    </row>
    <row r="1208" s="153" customFormat="1" ht="15.75">
      <c r="A1208" s="162"/>
    </row>
    <row r="1209" s="153" customFormat="1" ht="15.75">
      <c r="A1209" s="162"/>
    </row>
    <row r="1210" s="153" customFormat="1" ht="15.75">
      <c r="A1210" s="162"/>
    </row>
    <row r="1211" s="153" customFormat="1" ht="15.75">
      <c r="A1211" s="162"/>
    </row>
    <row r="1212" s="153" customFormat="1" ht="15.75">
      <c r="A1212" s="162"/>
    </row>
    <row r="1213" s="153" customFormat="1" ht="15.75">
      <c r="A1213" s="162"/>
    </row>
    <row r="1214" s="153" customFormat="1" ht="15.75">
      <c r="A1214" s="162"/>
    </row>
    <row r="1215" s="153" customFormat="1" ht="15.75">
      <c r="A1215" s="162"/>
    </row>
    <row r="1216" s="153" customFormat="1" ht="15.75">
      <c r="A1216" s="162"/>
    </row>
    <row r="1217" s="153" customFormat="1" ht="15.75">
      <c r="A1217" s="162"/>
    </row>
    <row r="1218" s="153" customFormat="1" ht="15.75">
      <c r="A1218" s="162"/>
    </row>
    <row r="1219" s="153" customFormat="1" ht="15.75">
      <c r="A1219" s="162"/>
    </row>
    <row r="1220" s="153" customFormat="1" ht="15.75">
      <c r="A1220" s="162"/>
    </row>
    <row r="1221" s="153" customFormat="1" ht="15.75">
      <c r="A1221" s="162"/>
    </row>
    <row r="1222" s="153" customFormat="1" ht="15.75">
      <c r="A1222" s="162"/>
    </row>
    <row r="1223" s="153" customFormat="1" ht="15.75">
      <c r="A1223" s="162"/>
    </row>
    <row r="1224" s="153" customFormat="1" ht="15.75">
      <c r="A1224" s="162"/>
    </row>
    <row r="1225" s="153" customFormat="1" ht="15.75">
      <c r="A1225" s="162"/>
    </row>
    <row r="1226" s="153" customFormat="1" ht="15.75">
      <c r="A1226" s="162"/>
    </row>
    <row r="1227" s="153" customFormat="1" ht="15.75">
      <c r="A1227" s="162"/>
    </row>
    <row r="1228" s="153" customFormat="1" ht="15.75">
      <c r="A1228" s="162"/>
    </row>
    <row r="1229" s="153" customFormat="1" ht="15.75">
      <c r="A1229" s="162"/>
    </row>
    <row r="1230" s="153" customFormat="1" ht="15.75">
      <c r="A1230" s="162"/>
    </row>
    <row r="1231" s="153" customFormat="1" ht="15.75">
      <c r="A1231" s="162"/>
    </row>
    <row r="1232" s="153" customFormat="1" ht="15.75">
      <c r="A1232" s="162"/>
    </row>
    <row r="1233" s="153" customFormat="1" ht="15.75">
      <c r="A1233" s="162"/>
    </row>
    <row r="1234" s="153" customFormat="1" ht="15.75">
      <c r="A1234" s="162"/>
    </row>
    <row r="1235" s="153" customFormat="1" ht="15.75">
      <c r="A1235" s="162"/>
    </row>
    <row r="1236" s="153" customFormat="1" ht="15.75">
      <c r="A1236" s="162"/>
    </row>
    <row r="1237" s="153" customFormat="1" ht="15.75">
      <c r="A1237" s="162"/>
    </row>
    <row r="1238" s="153" customFormat="1" ht="15.75">
      <c r="A1238" s="162"/>
    </row>
    <row r="1239" s="153" customFormat="1" ht="15.75">
      <c r="A1239" s="162"/>
    </row>
    <row r="1240" s="153" customFormat="1" ht="15.75">
      <c r="A1240" s="162"/>
    </row>
    <row r="1241" s="153" customFormat="1" ht="15.75">
      <c r="A1241" s="162"/>
    </row>
    <row r="1242" s="153" customFormat="1" ht="15.75">
      <c r="A1242" s="162"/>
    </row>
    <row r="1243" s="153" customFormat="1" ht="15.75">
      <c r="A1243" s="162"/>
    </row>
    <row r="1244" s="153" customFormat="1" ht="15.75">
      <c r="A1244" s="162"/>
    </row>
    <row r="1245" s="153" customFormat="1" ht="15.75">
      <c r="A1245" s="162"/>
    </row>
    <row r="1246" s="153" customFormat="1" ht="15.75">
      <c r="A1246" s="162"/>
    </row>
    <row r="1247" s="153" customFormat="1" ht="15.75">
      <c r="A1247" s="162"/>
    </row>
    <row r="1248" s="153" customFormat="1" ht="15.75">
      <c r="A1248" s="162"/>
    </row>
    <row r="1249" s="153" customFormat="1" ht="15.75">
      <c r="A1249" s="162"/>
    </row>
    <row r="1250" s="153" customFormat="1" ht="15.75">
      <c r="A1250" s="162"/>
    </row>
    <row r="1251" s="153" customFormat="1" ht="15.75">
      <c r="A1251" s="162"/>
    </row>
    <row r="1252" s="153" customFormat="1" ht="15.75">
      <c r="A1252" s="162"/>
    </row>
    <row r="1253" s="153" customFormat="1" ht="15.75">
      <c r="A1253" s="162"/>
    </row>
    <row r="1254" s="153" customFormat="1" ht="15.75">
      <c r="A1254" s="162"/>
    </row>
    <row r="1255" s="153" customFormat="1" ht="15.75">
      <c r="A1255" s="162"/>
    </row>
    <row r="1256" s="153" customFormat="1" ht="15.75">
      <c r="A1256" s="162"/>
    </row>
    <row r="1257" s="153" customFormat="1" ht="15.75">
      <c r="A1257" s="162"/>
    </row>
    <row r="1258" s="153" customFormat="1" ht="15.75">
      <c r="A1258" s="162"/>
    </row>
    <row r="1259" s="153" customFormat="1" ht="15.75">
      <c r="A1259" s="162"/>
    </row>
    <row r="1260" s="153" customFormat="1" ht="15.75">
      <c r="A1260" s="162"/>
    </row>
    <row r="1261" s="153" customFormat="1" ht="15.75">
      <c r="A1261" s="162"/>
    </row>
    <row r="1262" s="153" customFormat="1" ht="15.75">
      <c r="A1262" s="162"/>
    </row>
    <row r="1263" s="153" customFormat="1" ht="15.75">
      <c r="A1263" s="162"/>
    </row>
    <row r="1264" s="153" customFormat="1" ht="15.75">
      <c r="A1264" s="162"/>
    </row>
    <row r="1265" s="153" customFormat="1" ht="15.75">
      <c r="A1265" s="162"/>
    </row>
    <row r="1266" s="153" customFormat="1" ht="15.75">
      <c r="A1266" s="162"/>
    </row>
    <row r="1267" s="153" customFormat="1" ht="15.75">
      <c r="A1267" s="162"/>
    </row>
    <row r="1268" s="153" customFormat="1" ht="15.75">
      <c r="A1268" s="162"/>
    </row>
    <row r="1269" s="153" customFormat="1" ht="15.75">
      <c r="A1269" s="162"/>
    </row>
    <row r="1270" s="153" customFormat="1" ht="15.75">
      <c r="A1270" s="162"/>
    </row>
    <row r="1271" s="153" customFormat="1" ht="15.75">
      <c r="A1271" s="162"/>
    </row>
    <row r="1272" s="153" customFormat="1" ht="15.75">
      <c r="A1272" s="162"/>
    </row>
    <row r="1273" s="153" customFormat="1" ht="15.75">
      <c r="A1273" s="162"/>
    </row>
    <row r="1274" s="153" customFormat="1" ht="15.75">
      <c r="A1274" s="162"/>
    </row>
    <row r="1275" s="153" customFormat="1" ht="15.75">
      <c r="A1275" s="162"/>
    </row>
    <row r="1276" s="153" customFormat="1" ht="15.75">
      <c r="A1276" s="162"/>
    </row>
    <row r="1277" s="153" customFormat="1" ht="15.75">
      <c r="A1277" s="162"/>
    </row>
    <row r="1278" s="153" customFormat="1" ht="15.75">
      <c r="A1278" s="162"/>
    </row>
    <row r="1279" s="153" customFormat="1" ht="15.75">
      <c r="A1279" s="162"/>
    </row>
    <row r="1280" s="153" customFormat="1" ht="15.75">
      <c r="A1280" s="162"/>
    </row>
    <row r="1281" s="153" customFormat="1" ht="15.75">
      <c r="A1281" s="162"/>
    </row>
    <row r="1282" s="153" customFormat="1" ht="15.75">
      <c r="A1282" s="162"/>
    </row>
    <row r="1283" s="153" customFormat="1" ht="15.75">
      <c r="A1283" s="162"/>
    </row>
    <row r="1284" s="153" customFormat="1" ht="15.75">
      <c r="A1284" s="162"/>
    </row>
    <row r="1285" s="153" customFormat="1" ht="15.75">
      <c r="A1285" s="162"/>
    </row>
    <row r="1286" s="153" customFormat="1" ht="15.75">
      <c r="A1286" s="162"/>
    </row>
    <row r="1287" s="153" customFormat="1" ht="15.75">
      <c r="A1287" s="162"/>
    </row>
    <row r="1288" s="153" customFormat="1" ht="15.75">
      <c r="A1288" s="162"/>
    </row>
    <row r="1289" s="153" customFormat="1" ht="15.75">
      <c r="A1289" s="162"/>
    </row>
    <row r="1290" s="153" customFormat="1" ht="15.75">
      <c r="A1290" s="162"/>
    </row>
    <row r="1291" s="153" customFormat="1" ht="15.75">
      <c r="A1291" s="162"/>
    </row>
    <row r="1292" s="153" customFormat="1" ht="15.75">
      <c r="A1292" s="162"/>
    </row>
    <row r="1293" s="153" customFormat="1" ht="15.75">
      <c r="A1293" s="162"/>
    </row>
    <row r="1294" s="153" customFormat="1" ht="15.75">
      <c r="A1294" s="162"/>
    </row>
    <row r="1295" s="153" customFormat="1" ht="15.75">
      <c r="A1295" s="162"/>
    </row>
    <row r="1296" s="153" customFormat="1" ht="15.75">
      <c r="A1296" s="162"/>
    </row>
    <row r="1297" s="153" customFormat="1" ht="15.75">
      <c r="A1297" s="162"/>
    </row>
    <row r="1298" s="153" customFormat="1" ht="15.75">
      <c r="A1298" s="162"/>
    </row>
    <row r="1299" s="153" customFormat="1" ht="15.75">
      <c r="A1299" s="162"/>
    </row>
    <row r="1300" s="153" customFormat="1" ht="15.75">
      <c r="A1300" s="162"/>
    </row>
    <row r="1301" s="153" customFormat="1" ht="15.75">
      <c r="A1301" s="162"/>
    </row>
    <row r="1302" s="153" customFormat="1" ht="15.75">
      <c r="A1302" s="162"/>
    </row>
    <row r="1303" s="153" customFormat="1" ht="15.75">
      <c r="A1303" s="162"/>
    </row>
    <row r="1304" s="153" customFormat="1" ht="15.75">
      <c r="A1304" s="162"/>
    </row>
    <row r="1305" s="153" customFormat="1" ht="15.75">
      <c r="A1305" s="162"/>
    </row>
    <row r="1306" s="153" customFormat="1" ht="15.75">
      <c r="A1306" s="162"/>
    </row>
    <row r="1307" s="153" customFormat="1" ht="15.75">
      <c r="A1307" s="162"/>
    </row>
    <row r="1308" s="153" customFormat="1" ht="15.75">
      <c r="A1308" s="162"/>
    </row>
    <row r="1309" s="153" customFormat="1" ht="15.75">
      <c r="A1309" s="162"/>
    </row>
    <row r="1310" s="153" customFormat="1" ht="15.75">
      <c r="A1310" s="162"/>
    </row>
    <row r="1311" s="153" customFormat="1" ht="15.75">
      <c r="A1311" s="162"/>
    </row>
    <row r="1312" s="153" customFormat="1" ht="15.75">
      <c r="A1312" s="162"/>
    </row>
    <row r="1313" s="153" customFormat="1" ht="15.75">
      <c r="A1313" s="162"/>
    </row>
    <row r="1314" s="153" customFormat="1" ht="15.75">
      <c r="A1314" s="162"/>
    </row>
    <row r="1315" s="153" customFormat="1" ht="15.75">
      <c r="A1315" s="162"/>
    </row>
    <row r="1316" s="153" customFormat="1" ht="15.75">
      <c r="A1316" s="162"/>
    </row>
    <row r="1317" s="153" customFormat="1" ht="15.75">
      <c r="A1317" s="162"/>
    </row>
    <row r="1318" s="153" customFormat="1" ht="15.75">
      <c r="A1318" s="162"/>
    </row>
    <row r="1319" s="153" customFormat="1" ht="15.75">
      <c r="A1319" s="162"/>
    </row>
    <row r="1320" s="153" customFormat="1" ht="15.75">
      <c r="A1320" s="162"/>
    </row>
    <row r="1321" s="153" customFormat="1" ht="15.75">
      <c r="A1321" s="162"/>
    </row>
    <row r="1322" s="153" customFormat="1" ht="15.75">
      <c r="A1322" s="162"/>
    </row>
    <row r="1323" s="153" customFormat="1" ht="15.75">
      <c r="A1323" s="162"/>
    </row>
    <row r="1324" s="153" customFormat="1" ht="15.75">
      <c r="A1324" s="162"/>
    </row>
    <row r="1325" s="153" customFormat="1" ht="15.75">
      <c r="A1325" s="162"/>
    </row>
    <row r="1326" s="153" customFormat="1" ht="15.75">
      <c r="A1326" s="162"/>
    </row>
    <row r="1327" s="153" customFormat="1" ht="15.75">
      <c r="A1327" s="162"/>
    </row>
    <row r="1328" s="153" customFormat="1" ht="15.75">
      <c r="A1328" s="162"/>
    </row>
    <row r="1329" s="153" customFormat="1" ht="15.75">
      <c r="A1329" s="162"/>
    </row>
    <row r="1330" s="153" customFormat="1" ht="15.75">
      <c r="A1330" s="162"/>
    </row>
    <row r="1331" s="153" customFormat="1" ht="15.75">
      <c r="A1331" s="162"/>
    </row>
    <row r="1332" s="153" customFormat="1" ht="15.75">
      <c r="A1332" s="162"/>
    </row>
    <row r="1333" s="153" customFormat="1" ht="15.75">
      <c r="A1333" s="162"/>
    </row>
    <row r="1334" s="153" customFormat="1" ht="15.75">
      <c r="A1334" s="162"/>
    </row>
    <row r="1335" s="153" customFormat="1" ht="15.75">
      <c r="A1335" s="162"/>
    </row>
    <row r="1336" s="153" customFormat="1" ht="15.75">
      <c r="A1336" s="162"/>
    </row>
    <row r="1337" s="153" customFormat="1" ht="15.75">
      <c r="A1337" s="162"/>
    </row>
    <row r="1338" s="153" customFormat="1" ht="15.75">
      <c r="A1338" s="162"/>
    </row>
    <row r="1339" s="153" customFormat="1" ht="15.75">
      <c r="A1339" s="162"/>
    </row>
    <row r="1340" s="153" customFormat="1" ht="15.75">
      <c r="A1340" s="162"/>
    </row>
    <row r="1341" s="153" customFormat="1" ht="15.75">
      <c r="A1341" s="162"/>
    </row>
    <row r="1342" s="153" customFormat="1" ht="15.75">
      <c r="A1342" s="162"/>
    </row>
    <row r="1343" s="153" customFormat="1" ht="15.75">
      <c r="A1343" s="162"/>
    </row>
    <row r="1344" s="153" customFormat="1" ht="15.75">
      <c r="A1344" s="162"/>
    </row>
    <row r="1345" s="153" customFormat="1" ht="15.75">
      <c r="A1345" s="162"/>
    </row>
    <row r="1346" s="153" customFormat="1" ht="15.75">
      <c r="A1346" s="162"/>
    </row>
    <row r="1347" s="153" customFormat="1" ht="15.75">
      <c r="A1347" s="162"/>
    </row>
    <row r="1348" s="153" customFormat="1" ht="15.75">
      <c r="A1348" s="162"/>
    </row>
    <row r="1349" s="153" customFormat="1" ht="15.75">
      <c r="A1349" s="162"/>
    </row>
    <row r="1350" s="153" customFormat="1" ht="15.75">
      <c r="A1350" s="162"/>
    </row>
    <row r="1351" s="153" customFormat="1" ht="15.75">
      <c r="A1351" s="162"/>
    </row>
    <row r="1352" s="153" customFormat="1" ht="15.75">
      <c r="A1352" s="162"/>
    </row>
    <row r="1353" s="153" customFormat="1" ht="15.75">
      <c r="A1353" s="162"/>
    </row>
    <row r="1354" s="153" customFormat="1" ht="15.75">
      <c r="A1354" s="162"/>
    </row>
    <row r="1355" s="153" customFormat="1" ht="15.75">
      <c r="A1355" s="162"/>
    </row>
    <row r="1356" s="153" customFormat="1" ht="15.75">
      <c r="A1356" s="162"/>
    </row>
    <row r="1357" s="153" customFormat="1" ht="15.75">
      <c r="A1357" s="162"/>
    </row>
    <row r="1358" s="153" customFormat="1" ht="15.75">
      <c r="A1358" s="162"/>
    </row>
    <row r="1359" s="153" customFormat="1" ht="15.75">
      <c r="A1359" s="162"/>
    </row>
    <row r="1360" s="153" customFormat="1" ht="15.75">
      <c r="A1360" s="162"/>
    </row>
    <row r="1361" s="153" customFormat="1" ht="15.75">
      <c r="A1361" s="162"/>
    </row>
    <row r="1362" s="153" customFormat="1" ht="15.75">
      <c r="A1362" s="162"/>
    </row>
    <row r="1363" s="153" customFormat="1" ht="15.75">
      <c r="A1363" s="162"/>
    </row>
    <row r="1364" s="153" customFormat="1" ht="15.75">
      <c r="A1364" s="162"/>
    </row>
    <row r="1365" s="153" customFormat="1" ht="15.75">
      <c r="A1365" s="162"/>
    </row>
    <row r="1366" s="153" customFormat="1" ht="15.75">
      <c r="A1366" s="162"/>
    </row>
    <row r="1367" s="153" customFormat="1" ht="15.75">
      <c r="A1367" s="162"/>
    </row>
    <row r="1368" s="153" customFormat="1" ht="15.75">
      <c r="A1368" s="162"/>
    </row>
    <row r="1369" s="153" customFormat="1" ht="15.75">
      <c r="A1369" s="162"/>
    </row>
    <row r="1370" s="153" customFormat="1" ht="15.75">
      <c r="A1370" s="162"/>
    </row>
    <row r="1371" s="153" customFormat="1" ht="15.75">
      <c r="A1371" s="162"/>
    </row>
    <row r="1372" s="153" customFormat="1" ht="15.75">
      <c r="A1372" s="162"/>
    </row>
    <row r="1373" s="153" customFormat="1" ht="15.75">
      <c r="A1373" s="162"/>
    </row>
    <row r="1374" s="153" customFormat="1" ht="15.75">
      <c r="A1374" s="162"/>
    </row>
    <row r="1375" s="153" customFormat="1" ht="15.75">
      <c r="A1375" s="162"/>
    </row>
    <row r="1376" s="153" customFormat="1" ht="15.75">
      <c r="A1376" s="162"/>
    </row>
    <row r="1377" s="153" customFormat="1" ht="15.75">
      <c r="A1377" s="162"/>
    </row>
    <row r="1378" s="153" customFormat="1" ht="15.75">
      <c r="A1378" s="162"/>
    </row>
    <row r="1379" s="153" customFormat="1" ht="15.75">
      <c r="A1379" s="162"/>
    </row>
    <row r="1380" s="153" customFormat="1" ht="15.75">
      <c r="A1380" s="162"/>
    </row>
    <row r="1381" s="153" customFormat="1" ht="15.75">
      <c r="A1381" s="162"/>
    </row>
    <row r="1382" s="153" customFormat="1" ht="15.75">
      <c r="A1382" s="162"/>
    </row>
    <row r="1383" s="153" customFormat="1" ht="15.75">
      <c r="A1383" s="162"/>
    </row>
    <row r="1384" s="153" customFormat="1" ht="15.75">
      <c r="A1384" s="162"/>
    </row>
    <row r="1385" s="153" customFormat="1" ht="15.75">
      <c r="A1385" s="162"/>
    </row>
    <row r="1386" s="153" customFormat="1" ht="15.75">
      <c r="A1386" s="162"/>
    </row>
    <row r="1387" s="153" customFormat="1" ht="15.75">
      <c r="A1387" s="162"/>
    </row>
    <row r="1388" s="153" customFormat="1" ht="15.75">
      <c r="A1388" s="162"/>
    </row>
    <row r="1389" s="153" customFormat="1" ht="15.75">
      <c r="A1389" s="162"/>
    </row>
    <row r="1390" s="153" customFormat="1" ht="15.75">
      <c r="A1390" s="162"/>
    </row>
    <row r="1391" s="153" customFormat="1" ht="15.75">
      <c r="A1391" s="162"/>
    </row>
    <row r="1392" s="153" customFormat="1" ht="15.75">
      <c r="A1392" s="162"/>
    </row>
    <row r="1393" s="153" customFormat="1" ht="15.75">
      <c r="A1393" s="162"/>
    </row>
    <row r="1394" s="153" customFormat="1" ht="15.75">
      <c r="A1394" s="162"/>
    </row>
    <row r="1395" s="153" customFormat="1" ht="15.75">
      <c r="A1395" s="162"/>
    </row>
    <row r="1396" s="153" customFormat="1" ht="15.75">
      <c r="A1396" s="162"/>
    </row>
    <row r="1397" s="153" customFormat="1" ht="15.75">
      <c r="A1397" s="162"/>
    </row>
    <row r="1398" s="153" customFormat="1" ht="15.75">
      <c r="A1398" s="162"/>
    </row>
    <row r="1399" s="153" customFormat="1" ht="15.75">
      <c r="A1399" s="162"/>
    </row>
    <row r="1400" s="153" customFormat="1" ht="15.75">
      <c r="A1400" s="162"/>
    </row>
    <row r="1401" s="153" customFormat="1" ht="15.75">
      <c r="A1401" s="162"/>
    </row>
    <row r="1402" s="153" customFormat="1" ht="15.75">
      <c r="A1402" s="162"/>
    </row>
    <row r="1403" s="153" customFormat="1" ht="15.75">
      <c r="A1403" s="162"/>
    </row>
    <row r="1404" s="153" customFormat="1" ht="15.75">
      <c r="A1404" s="162"/>
    </row>
    <row r="1405" s="153" customFormat="1" ht="15.75">
      <c r="A1405" s="162"/>
    </row>
    <row r="1406" s="153" customFormat="1" ht="15.75">
      <c r="A1406" s="162"/>
    </row>
    <row r="1407" s="153" customFormat="1" ht="15.75">
      <c r="A1407" s="162"/>
    </row>
    <row r="1408" s="153" customFormat="1" ht="15.75">
      <c r="A1408" s="162"/>
    </row>
    <row r="1409" s="153" customFormat="1" ht="15.75">
      <c r="A1409" s="162"/>
    </row>
    <row r="1410" s="153" customFormat="1" ht="15.75">
      <c r="A1410" s="162"/>
    </row>
    <row r="1411" s="153" customFormat="1" ht="15.75">
      <c r="A1411" s="162"/>
    </row>
    <row r="1412" s="153" customFormat="1" ht="15.75">
      <c r="A1412" s="162"/>
    </row>
    <row r="1413" s="153" customFormat="1" ht="15.75">
      <c r="A1413" s="162"/>
    </row>
    <row r="1414" s="153" customFormat="1" ht="15.75">
      <c r="A1414" s="162"/>
    </row>
    <row r="1415" s="153" customFormat="1" ht="15.75">
      <c r="A1415" s="162"/>
    </row>
    <row r="1416" s="153" customFormat="1" ht="15.75">
      <c r="A1416" s="162"/>
    </row>
    <row r="1417" s="153" customFormat="1" ht="15.75">
      <c r="A1417" s="162"/>
    </row>
    <row r="1418" s="153" customFormat="1" ht="15.75">
      <c r="A1418" s="162"/>
    </row>
    <row r="1419" s="153" customFormat="1" ht="15.75">
      <c r="A1419" s="162"/>
    </row>
    <row r="1420" s="153" customFormat="1" ht="15.75">
      <c r="A1420" s="162"/>
    </row>
    <row r="1421" s="153" customFormat="1" ht="15.75">
      <c r="A1421" s="162"/>
    </row>
    <row r="1422" s="153" customFormat="1" ht="15.75">
      <c r="A1422" s="162"/>
    </row>
    <row r="1423" s="153" customFormat="1" ht="15.75">
      <c r="A1423" s="162"/>
    </row>
    <row r="1424" s="153" customFormat="1" ht="15.75">
      <c r="A1424" s="162"/>
    </row>
    <row r="1425" s="153" customFormat="1" ht="15.75">
      <c r="A1425" s="162"/>
    </row>
    <row r="1426" s="153" customFormat="1" ht="15.75">
      <c r="A1426" s="162"/>
    </row>
    <row r="1427" s="153" customFormat="1" ht="15.75">
      <c r="A1427" s="162"/>
    </row>
    <row r="1428" s="153" customFormat="1" ht="15.75">
      <c r="A1428" s="162"/>
    </row>
    <row r="1429" s="153" customFormat="1" ht="15.75">
      <c r="A1429" s="162"/>
    </row>
    <row r="1430" s="153" customFormat="1" ht="15.75">
      <c r="A1430" s="162"/>
    </row>
    <row r="1431" s="153" customFormat="1" ht="15.75">
      <c r="A1431" s="162"/>
    </row>
    <row r="1432" s="153" customFormat="1" ht="15.75">
      <c r="A1432" s="162"/>
    </row>
    <row r="1433" s="153" customFormat="1" ht="15.75">
      <c r="A1433" s="162"/>
    </row>
    <row r="1434" s="153" customFormat="1" ht="15.75">
      <c r="A1434" s="162"/>
    </row>
    <row r="1435" s="153" customFormat="1" ht="15.75">
      <c r="A1435" s="162"/>
    </row>
    <row r="1436" s="153" customFormat="1" ht="15.75">
      <c r="A1436" s="162"/>
    </row>
    <row r="1437" s="153" customFormat="1" ht="15.75">
      <c r="A1437" s="162"/>
    </row>
    <row r="1438" s="153" customFormat="1" ht="15.75">
      <c r="A1438" s="162"/>
    </row>
    <row r="1439" s="153" customFormat="1" ht="15.75">
      <c r="A1439" s="162"/>
    </row>
    <row r="1440" s="153" customFormat="1" ht="15.75">
      <c r="A1440" s="162"/>
    </row>
    <row r="1441" s="153" customFormat="1" ht="15.75">
      <c r="A1441" s="162"/>
    </row>
    <row r="1442" s="153" customFormat="1" ht="15.75">
      <c r="A1442" s="162"/>
    </row>
    <row r="1443" s="153" customFormat="1" ht="15.75">
      <c r="A1443" s="162"/>
    </row>
    <row r="1444" s="153" customFormat="1" ht="15.75">
      <c r="A1444" s="162"/>
    </row>
    <row r="1445" s="153" customFormat="1" ht="15.75">
      <c r="A1445" s="162"/>
    </row>
    <row r="1446" s="153" customFormat="1" ht="15.75">
      <c r="A1446" s="162"/>
    </row>
    <row r="1447" s="153" customFormat="1" ht="15.75">
      <c r="A1447" s="162"/>
    </row>
    <row r="1448" s="153" customFormat="1" ht="15.75">
      <c r="A1448" s="162"/>
    </row>
    <row r="1449" s="153" customFormat="1" ht="15.75">
      <c r="A1449" s="162"/>
    </row>
    <row r="1450" s="153" customFormat="1" ht="15.75">
      <c r="A1450" s="162"/>
    </row>
    <row r="1451" s="153" customFormat="1" ht="15.75">
      <c r="A1451" s="162"/>
    </row>
    <row r="1452" s="153" customFormat="1" ht="15.75">
      <c r="A1452" s="162"/>
    </row>
    <row r="1453" s="153" customFormat="1" ht="15.75">
      <c r="A1453" s="162"/>
    </row>
    <row r="1454" s="153" customFormat="1" ht="15.75">
      <c r="A1454" s="162"/>
    </row>
    <row r="1455" s="153" customFormat="1" ht="15.75">
      <c r="A1455" s="162"/>
    </row>
    <row r="1456" s="153" customFormat="1" ht="15.75">
      <c r="A1456" s="162"/>
    </row>
    <row r="1457" s="153" customFormat="1" ht="15.75">
      <c r="A1457" s="162"/>
    </row>
    <row r="1458" s="153" customFormat="1" ht="15.75">
      <c r="A1458" s="162"/>
    </row>
    <row r="1459" s="153" customFormat="1" ht="15.75">
      <c r="A1459" s="162"/>
    </row>
    <row r="1460" s="153" customFormat="1" ht="15.75">
      <c r="A1460" s="162"/>
    </row>
    <row r="1461" s="153" customFormat="1" ht="15.75">
      <c r="A1461" s="162"/>
    </row>
    <row r="1462" s="153" customFormat="1" ht="15.75">
      <c r="A1462" s="162"/>
    </row>
    <row r="1463" s="153" customFormat="1" ht="15.75">
      <c r="A1463" s="162"/>
    </row>
    <row r="1464" s="153" customFormat="1" ht="15.75">
      <c r="A1464" s="162"/>
    </row>
    <row r="1465" s="153" customFormat="1" ht="15.75">
      <c r="A1465" s="162"/>
    </row>
    <row r="1466" s="153" customFormat="1" ht="15.75">
      <c r="A1466" s="162"/>
    </row>
    <row r="1467" s="153" customFormat="1" ht="15.75">
      <c r="A1467" s="162"/>
    </row>
    <row r="1468" s="153" customFormat="1" ht="15.75">
      <c r="A1468" s="162"/>
    </row>
    <row r="1469" s="153" customFormat="1" ht="15.75">
      <c r="A1469" s="162"/>
    </row>
    <row r="1470" s="153" customFormat="1" ht="15.75">
      <c r="A1470" s="162"/>
    </row>
    <row r="1471" s="153" customFormat="1" ht="15.75">
      <c r="A1471" s="162"/>
    </row>
    <row r="1472" s="153" customFormat="1" ht="15.75">
      <c r="A1472" s="162"/>
    </row>
    <row r="1473" s="153" customFormat="1" ht="15.75">
      <c r="A1473" s="162"/>
    </row>
    <row r="1474" s="153" customFormat="1" ht="15.75">
      <c r="A1474" s="162"/>
    </row>
    <row r="1475" s="153" customFormat="1" ht="15.75">
      <c r="A1475" s="162"/>
    </row>
    <row r="1476" s="153" customFormat="1" ht="15.75">
      <c r="A1476" s="162"/>
    </row>
    <row r="1477" s="153" customFormat="1" ht="15.75">
      <c r="A1477" s="162"/>
    </row>
    <row r="1478" s="153" customFormat="1" ht="15.75">
      <c r="A1478" s="162"/>
    </row>
    <row r="1479" s="153" customFormat="1" ht="15.75">
      <c r="A1479" s="162"/>
    </row>
    <row r="1480" s="153" customFormat="1" ht="15.75">
      <c r="A1480" s="162"/>
    </row>
    <row r="1481" s="153" customFormat="1" ht="15.75">
      <c r="A1481" s="162"/>
    </row>
    <row r="1482" s="153" customFormat="1" ht="15.75">
      <c r="A1482" s="162"/>
    </row>
    <row r="1483" s="153" customFormat="1" ht="15.75">
      <c r="A1483" s="162"/>
    </row>
    <row r="1484" s="153" customFormat="1" ht="15.75">
      <c r="A1484" s="162"/>
    </row>
    <row r="1485" s="153" customFormat="1" ht="15.75">
      <c r="A1485" s="162"/>
    </row>
    <row r="1486" s="153" customFormat="1" ht="15.75">
      <c r="A1486" s="162"/>
    </row>
    <row r="1487" s="153" customFormat="1" ht="15.75">
      <c r="A1487" s="162"/>
    </row>
    <row r="1488" s="153" customFormat="1" ht="15.75">
      <c r="A1488" s="162"/>
    </row>
    <row r="1489" s="153" customFormat="1" ht="15.75">
      <c r="A1489" s="162"/>
    </row>
    <row r="1490" s="153" customFormat="1" ht="15.75">
      <c r="A1490" s="162"/>
    </row>
    <row r="1491" s="153" customFormat="1" ht="15.75">
      <c r="A1491" s="162"/>
    </row>
    <row r="1492" s="153" customFormat="1" ht="15.75">
      <c r="A1492" s="162"/>
    </row>
    <row r="1493" s="153" customFormat="1" ht="15.75">
      <c r="A1493" s="162"/>
    </row>
    <row r="1494" s="153" customFormat="1" ht="15.75">
      <c r="A1494" s="162"/>
    </row>
    <row r="1495" s="153" customFormat="1" ht="15.75">
      <c r="A1495" s="162"/>
    </row>
    <row r="1496" s="153" customFormat="1" ht="15.75">
      <c r="A1496" s="162"/>
    </row>
    <row r="1497" s="153" customFormat="1" ht="15.75">
      <c r="A1497" s="162"/>
    </row>
    <row r="1498" s="153" customFormat="1" ht="15.75">
      <c r="A1498" s="162"/>
    </row>
    <row r="1499" s="153" customFormat="1" ht="15.75">
      <c r="A1499" s="162"/>
    </row>
    <row r="1500" s="153" customFormat="1" ht="15.75">
      <c r="A1500" s="162"/>
    </row>
    <row r="1501" s="153" customFormat="1" ht="15.75">
      <c r="A1501" s="162"/>
    </row>
    <row r="1502" s="153" customFormat="1" ht="15.75">
      <c r="A1502" s="162"/>
    </row>
    <row r="1503" s="153" customFormat="1" ht="15.75">
      <c r="A1503" s="162"/>
    </row>
    <row r="1504" s="153" customFormat="1" ht="15.75">
      <c r="A1504" s="162"/>
    </row>
    <row r="1505" s="153" customFormat="1" ht="15.75">
      <c r="A1505" s="162"/>
    </row>
    <row r="1506" s="153" customFormat="1" ht="15.75">
      <c r="A1506" s="162"/>
    </row>
    <row r="1507" s="153" customFormat="1" ht="15.75">
      <c r="A1507" s="162"/>
    </row>
    <row r="1508" s="153" customFormat="1" ht="15.75">
      <c r="A1508" s="162"/>
    </row>
    <row r="1509" s="153" customFormat="1" ht="15.75">
      <c r="A1509" s="162"/>
    </row>
    <row r="1510" s="153" customFormat="1" ht="15.75">
      <c r="A1510" s="162"/>
    </row>
    <row r="1511" s="153" customFormat="1" ht="15.75">
      <c r="A1511" s="162"/>
    </row>
    <row r="1512" s="153" customFormat="1" ht="15.75">
      <c r="A1512" s="162"/>
    </row>
    <row r="1513" s="153" customFormat="1" ht="15.75">
      <c r="A1513" s="162"/>
    </row>
    <row r="1514" s="153" customFormat="1" ht="15.75">
      <c r="A1514" s="162"/>
    </row>
    <row r="1515" s="153" customFormat="1" ht="15.75">
      <c r="A1515" s="162"/>
    </row>
    <row r="1516" s="153" customFormat="1" ht="15.75">
      <c r="A1516" s="162"/>
    </row>
    <row r="1517" s="153" customFormat="1" ht="15.75">
      <c r="A1517" s="162"/>
    </row>
    <row r="1518" s="153" customFormat="1" ht="15.75">
      <c r="A1518" s="162"/>
    </row>
    <row r="1519" s="153" customFormat="1" ht="15.75">
      <c r="A1519" s="162"/>
    </row>
    <row r="1520" s="153" customFormat="1" ht="15.75">
      <c r="A1520" s="162"/>
    </row>
    <row r="1521" s="153" customFormat="1" ht="15.75">
      <c r="A1521" s="162"/>
    </row>
    <row r="1522" s="153" customFormat="1" ht="15.75">
      <c r="A1522" s="162"/>
    </row>
    <row r="1523" s="153" customFormat="1" ht="15.75">
      <c r="A1523" s="162"/>
    </row>
    <row r="1524" s="153" customFormat="1" ht="15.75">
      <c r="A1524" s="162"/>
    </row>
    <row r="1525" s="153" customFormat="1" ht="15.75">
      <c r="A1525" s="162"/>
    </row>
    <row r="1526" s="153" customFormat="1" ht="15.75">
      <c r="A1526" s="162"/>
    </row>
    <row r="1527" s="153" customFormat="1" ht="15.75">
      <c r="A1527" s="162"/>
    </row>
    <row r="1528" s="153" customFormat="1" ht="15.75">
      <c r="A1528" s="162"/>
    </row>
    <row r="1529" s="153" customFormat="1" ht="15.75">
      <c r="A1529" s="162"/>
    </row>
    <row r="1530" s="153" customFormat="1" ht="15.75">
      <c r="A1530" s="162"/>
    </row>
    <row r="1531" s="153" customFormat="1" ht="15.75">
      <c r="A1531" s="162"/>
    </row>
    <row r="1532" s="153" customFormat="1" ht="15.75">
      <c r="A1532" s="162"/>
    </row>
    <row r="1533" s="153" customFormat="1" ht="15.75">
      <c r="A1533" s="162"/>
    </row>
    <row r="1534" s="153" customFormat="1" ht="15.75">
      <c r="A1534" s="162"/>
    </row>
    <row r="1535" s="153" customFormat="1" ht="15.75">
      <c r="A1535" s="162"/>
    </row>
    <row r="1536" s="153" customFormat="1" ht="15.75">
      <c r="A1536" s="162"/>
    </row>
    <row r="1537" s="153" customFormat="1" ht="15.75">
      <c r="A1537" s="162"/>
    </row>
    <row r="1538" s="153" customFormat="1" ht="15.75">
      <c r="A1538" s="162"/>
    </row>
    <row r="1539" s="153" customFormat="1" ht="15.75">
      <c r="A1539" s="162"/>
    </row>
    <row r="1540" s="153" customFormat="1" ht="15.75">
      <c r="A1540" s="162"/>
    </row>
    <row r="1541" s="153" customFormat="1" ht="15.75">
      <c r="A1541" s="162"/>
    </row>
    <row r="1542" s="153" customFormat="1" ht="15.75">
      <c r="A1542" s="162"/>
    </row>
    <row r="1543" s="153" customFormat="1" ht="15.75">
      <c r="A1543" s="162"/>
    </row>
    <row r="1544" s="153" customFormat="1" ht="15.75">
      <c r="A1544" s="162"/>
    </row>
    <row r="1545" s="153" customFormat="1" ht="15.75">
      <c r="A1545" s="162"/>
    </row>
    <row r="1546" s="153" customFormat="1" ht="15.75">
      <c r="A1546" s="162"/>
    </row>
    <row r="1547" s="153" customFormat="1" ht="15.75">
      <c r="A1547" s="162"/>
    </row>
    <row r="1548" s="153" customFormat="1" ht="15.75">
      <c r="A1548" s="162"/>
    </row>
    <row r="1549" s="153" customFormat="1" ht="15.75">
      <c r="A1549" s="162"/>
    </row>
    <row r="1550" s="153" customFormat="1" ht="15.75">
      <c r="A1550" s="162"/>
    </row>
    <row r="1551" s="153" customFormat="1" ht="15.75">
      <c r="A1551" s="162"/>
    </row>
    <row r="1552" s="153" customFormat="1" ht="15.75">
      <c r="A1552" s="162"/>
    </row>
    <row r="1553" s="153" customFormat="1" ht="15.75">
      <c r="A1553" s="162"/>
    </row>
    <row r="1554" s="153" customFormat="1" ht="15.75">
      <c r="A1554" s="162"/>
    </row>
    <row r="1555" s="153" customFormat="1" ht="15.75">
      <c r="A1555" s="162"/>
    </row>
    <row r="1556" s="153" customFormat="1" ht="15.75">
      <c r="A1556" s="162"/>
    </row>
    <row r="1557" s="153" customFormat="1" ht="15.75">
      <c r="A1557" s="162"/>
    </row>
    <row r="1558" s="153" customFormat="1" ht="15.75">
      <c r="A1558" s="162"/>
    </row>
    <row r="1559" s="153" customFormat="1" ht="15.75">
      <c r="A1559" s="162"/>
    </row>
    <row r="1560" s="153" customFormat="1" ht="15.75">
      <c r="A1560" s="162"/>
    </row>
    <row r="1561" s="153" customFormat="1" ht="15.75">
      <c r="A1561" s="162"/>
    </row>
    <row r="1562" s="153" customFormat="1" ht="15.75">
      <c r="A1562" s="162"/>
    </row>
    <row r="1563" s="153" customFormat="1" ht="15.75">
      <c r="A1563" s="162"/>
    </row>
    <row r="1564" s="153" customFormat="1" ht="15.75">
      <c r="A1564" s="162"/>
    </row>
    <row r="1565" s="153" customFormat="1" ht="15.75">
      <c r="A1565" s="162"/>
    </row>
    <row r="1566" s="153" customFormat="1" ht="15.75">
      <c r="A1566" s="162"/>
    </row>
    <row r="1567" s="153" customFormat="1" ht="15.75">
      <c r="A1567" s="162"/>
    </row>
    <row r="1568" s="153" customFormat="1" ht="15.75">
      <c r="A1568" s="162"/>
    </row>
    <row r="1569" s="153" customFormat="1" ht="15.75">
      <c r="A1569" s="162"/>
    </row>
    <row r="1570" s="153" customFormat="1" ht="15.75">
      <c r="A1570" s="162"/>
    </row>
    <row r="1571" s="153" customFormat="1" ht="15.75">
      <c r="A1571" s="162"/>
    </row>
    <row r="1572" s="153" customFormat="1" ht="15.75">
      <c r="A1572" s="162"/>
    </row>
    <row r="1573" s="153" customFormat="1" ht="15.75">
      <c r="A1573" s="162"/>
    </row>
    <row r="1574" s="153" customFormat="1" ht="15.75">
      <c r="A1574" s="162"/>
    </row>
    <row r="1575" s="153" customFormat="1" ht="15.75">
      <c r="A1575" s="162"/>
    </row>
    <row r="1576" s="153" customFormat="1" ht="15.75">
      <c r="A1576" s="162"/>
    </row>
    <row r="1577" s="153" customFormat="1" ht="15.75">
      <c r="A1577" s="162"/>
    </row>
    <row r="1578" s="153" customFormat="1" ht="15.75">
      <c r="A1578" s="162"/>
    </row>
    <row r="1579" s="153" customFormat="1" ht="15.75">
      <c r="A1579" s="162"/>
    </row>
    <row r="1580" s="153" customFormat="1" ht="15.75">
      <c r="A1580" s="162"/>
    </row>
    <row r="1581" s="153" customFormat="1" ht="15.75">
      <c r="A1581" s="162"/>
    </row>
    <row r="1582" s="153" customFormat="1" ht="15.75">
      <c r="A1582" s="162"/>
    </row>
    <row r="1583" s="153" customFormat="1" ht="15.75">
      <c r="A1583" s="162"/>
    </row>
    <row r="1584" s="153" customFormat="1" ht="15.75">
      <c r="A1584" s="162"/>
    </row>
    <row r="1585" s="153" customFormat="1" ht="15.75">
      <c r="A1585" s="162"/>
    </row>
    <row r="1586" s="153" customFormat="1" ht="15.75">
      <c r="A1586" s="162"/>
    </row>
    <row r="1587" s="153" customFormat="1" ht="15.75">
      <c r="A1587" s="162"/>
    </row>
    <row r="1588" s="153" customFormat="1" ht="15.75">
      <c r="A1588" s="162"/>
    </row>
    <row r="1589" s="153" customFormat="1" ht="15.75">
      <c r="A1589" s="162"/>
    </row>
    <row r="1590" s="153" customFormat="1" ht="15.75">
      <c r="A1590" s="162"/>
    </row>
    <row r="1591" s="153" customFormat="1" ht="15.75">
      <c r="A1591" s="162"/>
    </row>
    <row r="1592" s="153" customFormat="1" ht="15.75">
      <c r="A1592" s="162"/>
    </row>
    <row r="1593" s="153" customFormat="1" ht="15.75">
      <c r="A1593" s="162"/>
    </row>
    <row r="1594" s="153" customFormat="1" ht="15.75">
      <c r="A1594" s="162"/>
    </row>
    <row r="1595" s="153" customFormat="1" ht="15.75">
      <c r="A1595" s="162"/>
    </row>
    <row r="1596" s="153" customFormat="1" ht="15.75">
      <c r="A1596" s="162"/>
    </row>
    <row r="1597" s="153" customFormat="1" ht="15.75">
      <c r="A1597" s="162"/>
    </row>
    <row r="1598" s="153" customFormat="1" ht="15.75">
      <c r="A1598" s="162"/>
    </row>
    <row r="1599" s="153" customFormat="1" ht="15.75">
      <c r="A1599" s="162"/>
    </row>
    <row r="1600" s="153" customFormat="1" ht="15.75">
      <c r="A1600" s="162"/>
    </row>
    <row r="1601" s="153" customFormat="1" ht="15.75">
      <c r="A1601" s="162"/>
    </row>
    <row r="1602" s="153" customFormat="1" ht="15.75">
      <c r="A1602" s="162"/>
    </row>
    <row r="1603" s="153" customFormat="1" ht="15.75">
      <c r="A1603" s="162"/>
    </row>
    <row r="1604" s="153" customFormat="1" ht="15.75">
      <c r="A1604" s="162"/>
    </row>
    <row r="1605" s="153" customFormat="1" ht="15.75">
      <c r="A1605" s="162"/>
    </row>
    <row r="1606" s="153" customFormat="1" ht="15.75">
      <c r="A1606" s="162"/>
    </row>
    <row r="1607" s="153" customFormat="1" ht="15.75">
      <c r="A1607" s="162"/>
    </row>
    <row r="1608" s="153" customFormat="1" ht="15.75">
      <c r="A1608" s="162"/>
    </row>
    <row r="1609" s="153" customFormat="1" ht="15.75">
      <c r="A1609" s="162"/>
    </row>
    <row r="1610" s="153" customFormat="1" ht="15.75">
      <c r="A1610" s="162"/>
    </row>
    <row r="1611" s="153" customFormat="1" ht="15.75">
      <c r="A1611" s="162"/>
    </row>
    <row r="1612" s="153" customFormat="1" ht="15.75">
      <c r="A1612" s="162"/>
    </row>
    <row r="1613" s="153" customFormat="1" ht="15.75">
      <c r="A1613" s="162"/>
    </row>
    <row r="1614" s="153" customFormat="1" ht="15.75">
      <c r="A1614" s="162"/>
    </row>
    <row r="1615" s="153" customFormat="1" ht="15.75">
      <c r="A1615" s="162"/>
    </row>
    <row r="1616" s="153" customFormat="1" ht="15.75">
      <c r="A1616" s="162"/>
    </row>
    <row r="1617" s="153" customFormat="1" ht="15.75">
      <c r="A1617" s="162"/>
    </row>
    <row r="1618" s="153" customFormat="1" ht="15.75">
      <c r="A1618" s="162"/>
    </row>
    <row r="1619" s="153" customFormat="1" ht="15.75">
      <c r="A1619" s="162"/>
    </row>
    <row r="1620" s="153" customFormat="1" ht="15.75">
      <c r="A1620" s="162"/>
    </row>
    <row r="1621" s="153" customFormat="1" ht="15.75">
      <c r="A1621" s="162"/>
    </row>
    <row r="1622" s="153" customFormat="1" ht="15.75">
      <c r="A1622" s="162"/>
    </row>
    <row r="1623" s="153" customFormat="1" ht="15.75">
      <c r="A1623" s="162"/>
    </row>
    <row r="1624" s="153" customFormat="1" ht="15.75">
      <c r="A1624" s="162"/>
    </row>
    <row r="1625" s="153" customFormat="1" ht="15.75">
      <c r="A1625" s="162"/>
    </row>
    <row r="1626" s="153" customFormat="1" ht="15.75">
      <c r="A1626" s="162"/>
    </row>
    <row r="1627" s="153" customFormat="1" ht="15.75">
      <c r="A1627" s="162"/>
    </row>
    <row r="1628" s="153" customFormat="1" ht="15.75">
      <c r="A1628" s="162"/>
    </row>
    <row r="1629" s="153" customFormat="1" ht="15.75">
      <c r="A1629" s="162"/>
    </row>
    <row r="1630" s="153" customFormat="1" ht="15.75">
      <c r="A1630" s="162"/>
    </row>
    <row r="1631" s="153" customFormat="1" ht="15.75">
      <c r="A1631" s="162"/>
    </row>
    <row r="1632" s="153" customFormat="1" ht="15.75">
      <c r="A1632" s="162"/>
    </row>
    <row r="1633" s="153" customFormat="1" ht="15.75">
      <c r="A1633" s="162"/>
    </row>
    <row r="1634" s="153" customFormat="1" ht="15.75">
      <c r="A1634" s="162"/>
    </row>
    <row r="1635" s="153" customFormat="1" ht="15.75">
      <c r="A1635" s="162"/>
    </row>
    <row r="1636" s="153" customFormat="1" ht="15.75">
      <c r="A1636" s="162"/>
    </row>
    <row r="1637" s="153" customFormat="1" ht="15.75">
      <c r="A1637" s="162"/>
    </row>
    <row r="1638" s="153" customFormat="1" ht="15.75">
      <c r="A1638" s="162"/>
    </row>
    <row r="1639" s="153" customFormat="1" ht="15.75">
      <c r="A1639" s="162"/>
    </row>
    <row r="1640" s="153" customFormat="1" ht="15.75">
      <c r="A1640" s="162"/>
    </row>
    <row r="1641" s="153" customFormat="1" ht="15.75">
      <c r="A1641" s="162"/>
    </row>
    <row r="1642" s="153" customFormat="1" ht="15.75">
      <c r="A1642" s="162"/>
    </row>
    <row r="1643" s="153" customFormat="1" ht="15.75">
      <c r="A1643" s="162"/>
    </row>
    <row r="1644" s="153" customFormat="1" ht="15.75">
      <c r="A1644" s="162"/>
    </row>
    <row r="1645" s="153" customFormat="1" ht="15.75">
      <c r="A1645" s="162"/>
    </row>
    <row r="1646" s="153" customFormat="1" ht="15.75">
      <c r="A1646" s="162"/>
    </row>
    <row r="1647" s="153" customFormat="1" ht="15.75">
      <c r="A1647" s="162"/>
    </row>
    <row r="1648" s="153" customFormat="1" ht="15.75">
      <c r="A1648" s="162"/>
    </row>
    <row r="1649" s="153" customFormat="1" ht="15.75">
      <c r="A1649" s="162"/>
    </row>
    <row r="1650" s="153" customFormat="1" ht="15.75">
      <c r="A1650" s="162"/>
    </row>
    <row r="1651" s="153" customFormat="1" ht="15.75">
      <c r="A1651" s="162"/>
    </row>
    <row r="1652" s="153" customFormat="1" ht="15.75">
      <c r="A1652" s="162"/>
    </row>
    <row r="1653" s="153" customFormat="1" ht="15.75">
      <c r="A1653" s="162"/>
    </row>
    <row r="1654" s="153" customFormat="1" ht="15.75">
      <c r="A1654" s="162"/>
    </row>
    <row r="1655" s="153" customFormat="1" ht="15.75">
      <c r="A1655" s="162"/>
    </row>
    <row r="1656" s="153" customFormat="1" ht="15.75">
      <c r="A1656" s="162"/>
    </row>
    <row r="1657" s="153" customFormat="1" ht="15.75">
      <c r="A1657" s="162"/>
    </row>
    <row r="1658" s="153" customFormat="1" ht="15.75">
      <c r="A1658" s="162"/>
    </row>
    <row r="1659" s="153" customFormat="1" ht="15.75">
      <c r="A1659" s="162"/>
    </row>
    <row r="1660" s="153" customFormat="1" ht="15.75">
      <c r="A1660" s="162"/>
    </row>
    <row r="1661" s="153" customFormat="1" ht="15.75">
      <c r="A1661" s="162"/>
    </row>
    <row r="1662" s="153" customFormat="1" ht="15.75">
      <c r="A1662" s="162"/>
    </row>
    <row r="1663" s="153" customFormat="1" ht="15.75">
      <c r="A1663" s="162"/>
    </row>
    <row r="1664" s="153" customFormat="1" ht="15.75">
      <c r="A1664" s="162"/>
    </row>
    <row r="1665" s="153" customFormat="1" ht="15.75">
      <c r="A1665" s="162"/>
    </row>
    <row r="1666" s="153" customFormat="1" ht="15.75">
      <c r="A1666" s="162"/>
    </row>
    <row r="1667" s="153" customFormat="1" ht="15.75">
      <c r="A1667" s="162"/>
    </row>
    <row r="1668" s="153" customFormat="1" ht="15.75">
      <c r="A1668" s="162"/>
    </row>
    <row r="1669" s="153" customFormat="1" ht="15.75">
      <c r="A1669" s="162"/>
    </row>
    <row r="1670" s="153" customFormat="1" ht="15.75">
      <c r="A1670" s="162"/>
    </row>
    <row r="1671" s="153" customFormat="1" ht="15.75">
      <c r="A1671" s="162"/>
    </row>
    <row r="1672" s="153" customFormat="1" ht="15.75">
      <c r="A1672" s="162"/>
    </row>
    <row r="1673" s="153" customFormat="1" ht="15.75">
      <c r="A1673" s="162"/>
    </row>
    <row r="1674" s="153" customFormat="1" ht="15.75">
      <c r="A1674" s="162"/>
    </row>
    <row r="1675" s="153" customFormat="1" ht="15.75">
      <c r="A1675" s="162"/>
    </row>
    <row r="1676" s="153" customFormat="1" ht="15.75">
      <c r="A1676" s="162"/>
    </row>
    <row r="1677" s="153" customFormat="1" ht="15.75">
      <c r="A1677" s="162"/>
    </row>
    <row r="1678" s="153" customFormat="1" ht="15.75">
      <c r="A1678" s="162"/>
    </row>
    <row r="1679" s="153" customFormat="1" ht="15.75">
      <c r="A1679" s="162"/>
    </row>
    <row r="1680" s="153" customFormat="1" ht="15.75">
      <c r="A1680" s="162"/>
    </row>
    <row r="1681" s="153" customFormat="1" ht="15.75">
      <c r="A1681" s="162"/>
    </row>
    <row r="1682" s="153" customFormat="1" ht="15.75">
      <c r="A1682" s="162"/>
    </row>
    <row r="1683" s="153" customFormat="1" ht="15.75">
      <c r="A1683" s="162"/>
    </row>
    <row r="1684" s="153" customFormat="1" ht="15.75">
      <c r="A1684" s="162"/>
    </row>
    <row r="1685" s="153" customFormat="1" ht="15.75">
      <c r="A1685" s="162"/>
    </row>
    <row r="1686" s="153" customFormat="1" ht="15.75">
      <c r="A1686" s="162"/>
    </row>
    <row r="1687" s="153" customFormat="1" ht="15.75">
      <c r="A1687" s="162"/>
    </row>
    <row r="1688" s="153" customFormat="1" ht="15.75">
      <c r="A1688" s="162"/>
    </row>
    <row r="1689" s="153" customFormat="1" ht="15.75">
      <c r="A1689" s="162"/>
    </row>
    <row r="1690" s="153" customFormat="1" ht="15.75">
      <c r="A1690" s="162"/>
    </row>
    <row r="1691" s="153" customFormat="1" ht="15.75">
      <c r="A1691" s="162"/>
    </row>
    <row r="1692" s="153" customFormat="1" ht="15.75">
      <c r="A1692" s="162"/>
    </row>
    <row r="1693" s="153" customFormat="1" ht="15.75">
      <c r="A1693" s="162"/>
    </row>
    <row r="1694" s="153" customFormat="1" ht="15.75">
      <c r="A1694" s="162"/>
    </row>
    <row r="1695" s="153" customFormat="1" ht="15.75">
      <c r="A1695" s="162"/>
    </row>
    <row r="1696" s="153" customFormat="1" ht="15.75">
      <c r="A1696" s="162"/>
    </row>
    <row r="1697" s="153" customFormat="1" ht="15.75">
      <c r="A1697" s="162"/>
    </row>
    <row r="1698" s="153" customFormat="1" ht="15.75">
      <c r="A1698" s="162"/>
    </row>
    <row r="1699" s="153" customFormat="1" ht="15.75">
      <c r="A1699" s="162"/>
    </row>
    <row r="1700" s="153" customFormat="1" ht="15.75">
      <c r="A1700" s="162"/>
    </row>
    <row r="1701" s="153" customFormat="1" ht="15.75">
      <c r="A1701" s="162"/>
    </row>
    <row r="1702" s="153" customFormat="1" ht="15.75">
      <c r="A1702" s="162"/>
    </row>
    <row r="1703" s="153" customFormat="1" ht="15.75">
      <c r="A1703" s="162"/>
    </row>
    <row r="1704" s="153" customFormat="1" ht="15.75">
      <c r="A1704" s="162"/>
    </row>
    <row r="1705" s="153" customFormat="1" ht="15.75">
      <c r="A1705" s="162"/>
    </row>
    <row r="1706" s="153" customFormat="1" ht="15.75">
      <c r="A1706" s="162"/>
    </row>
    <row r="1707" s="153" customFormat="1" ht="15.75">
      <c r="A1707" s="162"/>
    </row>
    <row r="1708" s="153" customFormat="1" ht="15.75">
      <c r="A1708" s="162"/>
    </row>
    <row r="1709" s="153" customFormat="1" ht="15.75">
      <c r="A1709" s="162"/>
    </row>
    <row r="1710" s="153" customFormat="1" ht="15.75">
      <c r="A1710" s="162"/>
    </row>
    <row r="1711" s="153" customFormat="1" ht="15.75">
      <c r="A1711" s="162"/>
    </row>
    <row r="1712" s="153" customFormat="1" ht="15.75">
      <c r="A1712" s="162"/>
    </row>
    <row r="1713" s="153" customFormat="1" ht="15.75">
      <c r="A1713" s="162"/>
    </row>
    <row r="1714" s="153" customFormat="1" ht="15.75">
      <c r="A1714" s="162"/>
    </row>
    <row r="1715" s="153" customFormat="1" ht="15.75">
      <c r="A1715" s="162"/>
    </row>
    <row r="1716" s="153" customFormat="1" ht="15.75">
      <c r="A1716" s="162"/>
    </row>
    <row r="1717" s="153" customFormat="1" ht="15.75">
      <c r="A1717" s="162"/>
    </row>
    <row r="1718" s="153" customFormat="1" ht="15.75">
      <c r="A1718" s="162"/>
    </row>
    <row r="1719" s="153" customFormat="1" ht="15.75">
      <c r="A1719" s="162"/>
    </row>
    <row r="1720" s="153" customFormat="1" ht="15.75">
      <c r="A1720" s="162"/>
    </row>
    <row r="1721" s="153" customFormat="1" ht="15.75">
      <c r="A1721" s="162"/>
    </row>
    <row r="1722" s="153" customFormat="1" ht="15.75">
      <c r="A1722" s="162"/>
    </row>
    <row r="1723" s="153" customFormat="1" ht="15.75">
      <c r="A1723" s="162"/>
    </row>
    <row r="1724" s="153" customFormat="1" ht="15.75">
      <c r="A1724" s="162"/>
    </row>
    <row r="1725" s="153" customFormat="1" ht="15.75">
      <c r="A1725" s="162"/>
    </row>
    <row r="1726" s="153" customFormat="1" ht="15.75">
      <c r="A1726" s="162"/>
    </row>
    <row r="1727" s="153" customFormat="1" ht="15.75">
      <c r="A1727" s="162"/>
    </row>
    <row r="1728" s="153" customFormat="1" ht="15.75">
      <c r="A1728" s="162"/>
    </row>
    <row r="1729" s="153" customFormat="1" ht="15.75">
      <c r="A1729" s="162"/>
    </row>
    <row r="1730" s="153" customFormat="1" ht="15.75">
      <c r="A1730" s="162"/>
    </row>
    <row r="1731" s="153" customFormat="1" ht="15.75">
      <c r="A1731" s="162"/>
    </row>
    <row r="1732" s="153" customFormat="1" ht="15.75">
      <c r="A1732" s="162"/>
    </row>
    <row r="1733" s="153" customFormat="1" ht="15.75">
      <c r="A1733" s="162"/>
    </row>
    <row r="1734" s="153" customFormat="1" ht="15.75">
      <c r="A1734" s="162"/>
    </row>
    <row r="1735" s="153" customFormat="1" ht="15.75">
      <c r="A1735" s="162"/>
    </row>
    <row r="1736" s="153" customFormat="1" ht="15.75">
      <c r="A1736" s="162"/>
    </row>
    <row r="1737" s="153" customFormat="1" ht="15.75">
      <c r="A1737" s="162"/>
    </row>
    <row r="1738" s="153" customFormat="1" ht="15.75">
      <c r="A1738" s="162"/>
    </row>
    <row r="1739" s="153" customFormat="1" ht="15.75">
      <c r="A1739" s="162"/>
    </row>
    <row r="1740" s="153" customFormat="1" ht="15.75">
      <c r="A1740" s="162"/>
    </row>
    <row r="1741" s="153" customFormat="1" ht="15.75">
      <c r="A1741" s="162"/>
    </row>
    <row r="1742" s="153" customFormat="1" ht="15.75">
      <c r="A1742" s="162"/>
    </row>
    <row r="1743" s="153" customFormat="1" ht="15.75">
      <c r="A1743" s="162"/>
    </row>
    <row r="1744" s="153" customFormat="1" ht="15.75">
      <c r="A1744" s="162"/>
    </row>
    <row r="1745" s="153" customFormat="1" ht="15.75">
      <c r="A1745" s="162"/>
    </row>
    <row r="1746" s="153" customFormat="1" ht="15.75">
      <c r="A1746" s="162"/>
    </row>
    <row r="1747" s="153" customFormat="1" ht="15.75">
      <c r="A1747" s="162"/>
    </row>
    <row r="1748" s="153" customFormat="1" ht="15.75">
      <c r="A1748" s="162"/>
    </row>
    <row r="1749" s="153" customFormat="1" ht="15.75">
      <c r="A1749" s="162"/>
    </row>
    <row r="1750" s="153" customFormat="1" ht="15.75">
      <c r="A1750" s="162"/>
    </row>
    <row r="1751" s="153" customFormat="1" ht="15.75">
      <c r="A1751" s="162"/>
    </row>
    <row r="1752" s="153" customFormat="1" ht="15.75">
      <c r="A1752" s="162"/>
    </row>
    <row r="1753" s="153" customFormat="1" ht="15.75">
      <c r="A1753" s="162"/>
    </row>
    <row r="1754" s="153" customFormat="1" ht="15.75">
      <c r="A1754" s="162"/>
    </row>
    <row r="1755" s="153" customFormat="1" ht="15.75">
      <c r="A1755" s="162"/>
    </row>
    <row r="1756" s="153" customFormat="1" ht="15.75">
      <c r="A1756" s="162"/>
    </row>
    <row r="1757" s="153" customFormat="1" ht="15.75">
      <c r="A1757" s="162"/>
    </row>
    <row r="1758" s="153" customFormat="1" ht="15.75">
      <c r="A1758" s="162"/>
    </row>
    <row r="1759" s="153" customFormat="1" ht="15.75">
      <c r="A1759" s="162"/>
    </row>
    <row r="1760" s="153" customFormat="1" ht="15.75">
      <c r="A1760" s="162"/>
    </row>
    <row r="1761" s="153" customFormat="1" ht="15.75">
      <c r="A1761" s="162"/>
    </row>
    <row r="1762" s="153" customFormat="1" ht="15.75">
      <c r="A1762" s="162"/>
    </row>
    <row r="1763" s="153" customFormat="1" ht="15.75">
      <c r="A1763" s="162"/>
    </row>
    <row r="1764" s="153" customFormat="1" ht="15.75">
      <c r="A1764" s="162"/>
    </row>
    <row r="1765" s="153" customFormat="1" ht="15.75">
      <c r="A1765" s="162"/>
    </row>
    <row r="1766" s="153" customFormat="1" ht="15.75">
      <c r="A1766" s="162"/>
    </row>
    <row r="1767" s="153" customFormat="1" ht="15.75">
      <c r="A1767" s="162"/>
    </row>
    <row r="1768" s="153" customFormat="1" ht="15.75">
      <c r="A1768" s="162"/>
    </row>
    <row r="1769" s="153" customFormat="1" ht="15.75">
      <c r="A1769" s="162"/>
    </row>
    <row r="1770" s="153" customFormat="1" ht="15.75">
      <c r="A1770" s="162"/>
    </row>
    <row r="1771" s="153" customFormat="1" ht="15.75">
      <c r="A1771" s="162"/>
    </row>
    <row r="1772" s="153" customFormat="1" ht="15.75">
      <c r="A1772" s="162"/>
    </row>
    <row r="1773" s="153" customFormat="1" ht="15.75">
      <c r="A1773" s="162"/>
    </row>
    <row r="1774" s="153" customFormat="1" ht="15.75">
      <c r="A1774" s="162"/>
    </row>
    <row r="1775" s="153" customFormat="1" ht="15.75">
      <c r="A1775" s="162"/>
    </row>
    <row r="1776" s="153" customFormat="1" ht="15.75">
      <c r="A1776" s="162"/>
    </row>
    <row r="1777" s="153" customFormat="1" ht="15.75">
      <c r="A1777" s="162"/>
    </row>
    <row r="1778" s="153" customFormat="1" ht="15.75">
      <c r="A1778" s="162"/>
    </row>
    <row r="1779" s="153" customFormat="1" ht="15.75">
      <c r="A1779" s="162"/>
    </row>
    <row r="1780" s="153" customFormat="1" ht="15.75">
      <c r="A1780" s="162"/>
    </row>
    <row r="1781" s="153" customFormat="1" ht="15.75">
      <c r="A1781" s="162"/>
    </row>
    <row r="1782" s="153" customFormat="1" ht="15.75">
      <c r="A1782" s="162"/>
    </row>
    <row r="1783" s="153" customFormat="1" ht="15.75">
      <c r="A1783" s="162"/>
    </row>
    <row r="1784" s="153" customFormat="1" ht="15.75">
      <c r="A1784" s="162"/>
    </row>
    <row r="1785" s="153" customFormat="1" ht="15.75">
      <c r="A1785" s="162"/>
    </row>
    <row r="1786" s="153" customFormat="1" ht="15.75">
      <c r="A1786" s="162"/>
    </row>
    <row r="1787" s="153" customFormat="1" ht="15.75">
      <c r="A1787" s="162"/>
    </row>
    <row r="1788" s="153" customFormat="1" ht="15.75">
      <c r="A1788" s="162"/>
    </row>
    <row r="1789" s="153" customFormat="1" ht="15.75">
      <c r="A1789" s="162"/>
    </row>
    <row r="1790" s="153" customFormat="1" ht="15.75">
      <c r="A1790" s="162"/>
    </row>
    <row r="1791" s="153" customFormat="1" ht="15.75">
      <c r="A1791" s="162"/>
    </row>
    <row r="1792" s="153" customFormat="1" ht="15.75">
      <c r="A1792" s="162"/>
    </row>
    <row r="1793" s="153" customFormat="1" ht="15.75">
      <c r="A1793" s="162"/>
    </row>
    <row r="1794" s="153" customFormat="1" ht="15.75">
      <c r="A1794" s="162"/>
    </row>
    <row r="1795" s="153" customFormat="1" ht="15.75">
      <c r="A1795" s="162"/>
    </row>
    <row r="1796" s="153" customFormat="1" ht="15.75">
      <c r="A1796" s="162"/>
    </row>
    <row r="1797" s="153" customFormat="1" ht="15.75">
      <c r="A1797" s="162"/>
    </row>
    <row r="1798" s="153" customFormat="1" ht="15.75">
      <c r="A1798" s="162"/>
    </row>
    <row r="1799" s="153" customFormat="1" ht="15.75">
      <c r="A1799" s="162"/>
    </row>
    <row r="1800" s="153" customFormat="1" ht="15.75">
      <c r="A1800" s="162"/>
    </row>
    <row r="1801" s="153" customFormat="1" ht="15.75">
      <c r="A1801" s="162"/>
    </row>
    <row r="1802" s="153" customFormat="1" ht="15.75">
      <c r="A1802" s="162"/>
    </row>
    <row r="1803" s="153" customFormat="1" ht="15.75">
      <c r="A1803" s="162"/>
    </row>
    <row r="1804" s="153" customFormat="1" ht="15.75">
      <c r="A1804" s="162"/>
    </row>
    <row r="1805" s="153" customFormat="1" ht="15.75">
      <c r="A1805" s="162"/>
    </row>
    <row r="1806" s="153" customFormat="1" ht="15.75">
      <c r="A1806" s="162"/>
    </row>
    <row r="1807" s="153" customFormat="1" ht="15.75">
      <c r="A1807" s="162"/>
    </row>
    <row r="1808" s="153" customFormat="1" ht="15.75">
      <c r="A1808" s="162"/>
    </row>
    <row r="1809" s="153" customFormat="1" ht="15.75">
      <c r="A1809" s="162"/>
    </row>
    <row r="1810" s="153" customFormat="1" ht="15.75">
      <c r="A1810" s="162"/>
    </row>
    <row r="1811" s="153" customFormat="1" ht="15.75">
      <c r="A1811" s="162"/>
    </row>
    <row r="1812" s="153" customFormat="1" ht="15.75">
      <c r="A1812" s="162"/>
    </row>
    <row r="1813" s="153" customFormat="1" ht="15.75">
      <c r="A1813" s="162"/>
    </row>
    <row r="1814" s="153" customFormat="1" ht="15.75">
      <c r="A1814" s="162"/>
    </row>
    <row r="1815" s="153" customFormat="1" ht="15.75">
      <c r="A1815" s="162"/>
    </row>
    <row r="1816" s="153" customFormat="1" ht="15.75">
      <c r="A1816" s="162"/>
    </row>
    <row r="1817" s="153" customFormat="1" ht="15.75">
      <c r="A1817" s="162"/>
    </row>
    <row r="1818" s="153" customFormat="1" ht="15.75">
      <c r="A1818" s="162"/>
    </row>
    <row r="1819" s="153" customFormat="1" ht="15.75">
      <c r="A1819" s="162"/>
    </row>
    <row r="1820" s="153" customFormat="1" ht="15.75">
      <c r="A1820" s="162"/>
    </row>
    <row r="1821" s="153" customFormat="1" ht="15.75">
      <c r="A1821" s="162"/>
    </row>
    <row r="1822" s="153" customFormat="1" ht="15.75">
      <c r="A1822" s="162"/>
    </row>
    <row r="1823" s="153" customFormat="1" ht="15.75">
      <c r="A1823" s="162"/>
    </row>
    <row r="1824" s="153" customFormat="1" ht="15.75">
      <c r="A1824" s="162"/>
    </row>
    <row r="1825" s="153" customFormat="1" ht="15.75">
      <c r="A1825" s="162"/>
    </row>
    <row r="1826" s="153" customFormat="1" ht="15.75">
      <c r="A1826" s="162"/>
    </row>
    <row r="1827" s="153" customFormat="1" ht="15.75">
      <c r="A1827" s="162"/>
    </row>
    <row r="1828" s="153" customFormat="1" ht="15.75">
      <c r="A1828" s="162"/>
    </row>
    <row r="1829" s="153" customFormat="1" ht="15.75">
      <c r="A1829" s="162"/>
    </row>
    <row r="1830" s="153" customFormat="1" ht="15.75">
      <c r="A1830" s="162"/>
    </row>
    <row r="1831" s="153" customFormat="1" ht="15.75">
      <c r="A1831" s="162"/>
    </row>
    <row r="1832" s="153" customFormat="1" ht="15.75">
      <c r="A1832" s="162"/>
    </row>
    <row r="1833" s="153" customFormat="1" ht="15.75">
      <c r="A1833" s="162"/>
    </row>
    <row r="1834" s="153" customFormat="1" ht="15.75">
      <c r="A1834" s="162"/>
    </row>
    <row r="1835" s="153" customFormat="1" ht="15.75">
      <c r="A1835" s="162"/>
    </row>
    <row r="1836" s="153" customFormat="1" ht="15.75">
      <c r="A1836" s="162"/>
    </row>
    <row r="1837" s="153" customFormat="1" ht="15.75">
      <c r="A1837" s="162"/>
    </row>
    <row r="1838" s="153" customFormat="1" ht="15.75">
      <c r="A1838" s="162"/>
    </row>
    <row r="1839" s="153" customFormat="1" ht="15.75">
      <c r="A1839" s="162"/>
    </row>
    <row r="1840" s="153" customFormat="1" ht="15.75">
      <c r="A1840" s="162"/>
    </row>
    <row r="1841" s="153" customFormat="1" ht="15.75">
      <c r="A1841" s="162"/>
    </row>
    <row r="1842" s="153" customFormat="1" ht="15.75">
      <c r="A1842" s="162"/>
    </row>
    <row r="1843" s="153" customFormat="1" ht="15.75">
      <c r="A1843" s="162"/>
    </row>
    <row r="1844" s="153" customFormat="1" ht="15.75">
      <c r="A1844" s="162"/>
    </row>
    <row r="1845" s="153" customFormat="1" ht="15.75">
      <c r="A1845" s="162"/>
    </row>
    <row r="1846" s="153" customFormat="1" ht="15.75">
      <c r="A1846" s="162"/>
    </row>
    <row r="1847" s="153" customFormat="1" ht="15.75">
      <c r="A1847" s="162"/>
    </row>
    <row r="1848" s="153" customFormat="1" ht="15.75">
      <c r="A1848" s="162"/>
    </row>
    <row r="1849" s="153" customFormat="1" ht="15.75">
      <c r="A1849" s="162"/>
    </row>
    <row r="1850" s="153" customFormat="1" ht="15.75">
      <c r="A1850" s="162"/>
    </row>
    <row r="1851" s="153" customFormat="1" ht="15.75">
      <c r="A1851" s="162"/>
    </row>
    <row r="1852" s="153" customFormat="1" ht="15.75">
      <c r="A1852" s="162"/>
    </row>
    <row r="1853" s="153" customFormat="1" ht="15.75">
      <c r="A1853" s="162"/>
    </row>
    <row r="1854" s="153" customFormat="1" ht="15.75">
      <c r="A1854" s="162"/>
    </row>
    <row r="1855" s="153" customFormat="1" ht="15.75">
      <c r="A1855" s="162"/>
    </row>
    <row r="1856" s="153" customFormat="1" ht="15.75">
      <c r="A1856" s="162"/>
    </row>
    <row r="1857" s="153" customFormat="1" ht="15.75">
      <c r="A1857" s="162"/>
    </row>
    <row r="1858" s="153" customFormat="1" ht="15.75">
      <c r="A1858" s="162"/>
    </row>
    <row r="1859" s="153" customFormat="1" ht="15.75">
      <c r="A1859" s="162"/>
    </row>
    <row r="1860" s="153" customFormat="1" ht="15.75">
      <c r="A1860" s="162"/>
    </row>
    <row r="1861" s="153" customFormat="1" ht="15.75">
      <c r="A1861" s="162"/>
    </row>
    <row r="1862" s="153" customFormat="1" ht="15.75">
      <c r="A1862" s="162"/>
    </row>
    <row r="1863" s="153" customFormat="1" ht="15.75">
      <c r="A1863" s="162"/>
    </row>
    <row r="1864" s="153" customFormat="1" ht="15.75">
      <c r="A1864" s="162"/>
    </row>
    <row r="1865" s="153" customFormat="1" ht="15.75">
      <c r="A1865" s="162"/>
    </row>
    <row r="1866" s="153" customFormat="1" ht="15.75">
      <c r="A1866" s="162"/>
    </row>
    <row r="1867" s="153" customFormat="1" ht="15.75">
      <c r="A1867" s="162"/>
    </row>
    <row r="1868" s="153" customFormat="1" ht="15.75">
      <c r="A1868" s="162"/>
    </row>
    <row r="1869" s="153" customFormat="1" ht="15.75">
      <c r="A1869" s="162"/>
    </row>
    <row r="1870" s="153" customFormat="1" ht="15.75">
      <c r="A1870" s="162"/>
    </row>
    <row r="1871" s="153" customFormat="1" ht="15.75">
      <c r="A1871" s="162"/>
    </row>
    <row r="1872" s="153" customFormat="1" ht="15.75">
      <c r="A1872" s="162"/>
    </row>
    <row r="1873" s="153" customFormat="1" ht="15.75">
      <c r="A1873" s="162"/>
    </row>
    <row r="1874" s="153" customFormat="1" ht="15.75">
      <c r="A1874" s="162"/>
    </row>
    <row r="1875" s="153" customFormat="1" ht="15.75">
      <c r="A1875" s="162"/>
    </row>
    <row r="1876" s="153" customFormat="1" ht="15.75">
      <c r="A1876" s="162"/>
    </row>
    <row r="1877" s="153" customFormat="1" ht="15.75">
      <c r="A1877" s="162"/>
    </row>
    <row r="1878" s="153" customFormat="1" ht="15.75">
      <c r="A1878" s="162"/>
    </row>
    <row r="1879" s="153" customFormat="1" ht="15.75">
      <c r="A1879" s="162"/>
    </row>
    <row r="1880" s="153" customFormat="1" ht="15.75">
      <c r="A1880" s="162"/>
    </row>
    <row r="1881" s="153" customFormat="1" ht="15.75">
      <c r="A1881" s="162"/>
    </row>
    <row r="1882" s="153" customFormat="1" ht="15.75">
      <c r="A1882" s="162"/>
    </row>
    <row r="1883" s="153" customFormat="1" ht="15.75">
      <c r="A1883" s="162"/>
    </row>
    <row r="1884" s="153" customFormat="1" ht="15.75">
      <c r="A1884" s="162"/>
    </row>
    <row r="1885" s="153" customFormat="1" ht="15.75">
      <c r="A1885" s="162"/>
    </row>
    <row r="1886" s="153" customFormat="1" ht="15.75">
      <c r="A1886" s="162"/>
    </row>
    <row r="1887" s="153" customFormat="1" ht="15.75">
      <c r="A1887" s="162"/>
    </row>
    <row r="1888" s="153" customFormat="1" ht="15.75">
      <c r="A1888" s="162"/>
    </row>
    <row r="1889" s="153" customFormat="1" ht="15.75">
      <c r="A1889" s="162"/>
    </row>
    <row r="1890" s="153" customFormat="1" ht="15.75">
      <c r="A1890" s="162"/>
    </row>
    <row r="1891" s="153" customFormat="1" ht="15.75">
      <c r="A1891" s="162"/>
    </row>
    <row r="1892" s="153" customFormat="1" ht="15.75">
      <c r="A1892" s="162"/>
    </row>
    <row r="1893" s="153" customFormat="1" ht="15.75">
      <c r="A1893" s="162"/>
    </row>
    <row r="1894" s="153" customFormat="1" ht="15.75">
      <c r="A1894" s="162"/>
    </row>
    <row r="1895" s="153" customFormat="1" ht="15.75">
      <c r="A1895" s="162"/>
    </row>
    <row r="1896" s="153" customFormat="1" ht="15.75">
      <c r="A1896" s="162"/>
    </row>
    <row r="1897" s="153" customFormat="1" ht="15.75">
      <c r="A1897" s="162"/>
    </row>
    <row r="1898" s="153" customFormat="1" ht="15.75">
      <c r="A1898" s="162"/>
    </row>
    <row r="1899" s="153" customFormat="1" ht="15.75">
      <c r="A1899" s="162"/>
    </row>
    <row r="1900" s="153" customFormat="1" ht="15.75">
      <c r="A1900" s="162"/>
    </row>
    <row r="1901" s="153" customFormat="1" ht="15.75">
      <c r="A1901" s="162"/>
    </row>
    <row r="1902" s="153" customFormat="1" ht="15.75">
      <c r="A1902" s="162"/>
    </row>
    <row r="1903" s="153" customFormat="1" ht="15.75">
      <c r="A1903" s="162"/>
    </row>
    <row r="1904" s="153" customFormat="1" ht="15.75">
      <c r="A1904" s="162"/>
    </row>
    <row r="1905" s="153" customFormat="1" ht="15.75">
      <c r="A1905" s="162"/>
    </row>
    <row r="1906" s="153" customFormat="1" ht="15.75">
      <c r="A1906" s="162"/>
    </row>
    <row r="1907" s="153" customFormat="1" ht="15.75">
      <c r="A1907" s="162"/>
    </row>
    <row r="1908" s="153" customFormat="1" ht="15.75">
      <c r="A1908" s="162"/>
    </row>
    <row r="1909" s="153" customFormat="1" ht="15.75">
      <c r="A1909" s="162"/>
    </row>
    <row r="1910" s="153" customFormat="1" ht="15.75">
      <c r="A1910" s="162"/>
    </row>
    <row r="1911" s="153" customFormat="1" ht="15.75">
      <c r="A1911" s="162"/>
    </row>
    <row r="1912" s="153" customFormat="1" ht="15.75">
      <c r="A1912" s="162"/>
    </row>
    <row r="1913" s="153" customFormat="1" ht="15.75">
      <c r="A1913" s="162"/>
    </row>
    <row r="1914" s="153" customFormat="1" ht="15.75">
      <c r="A1914" s="162"/>
    </row>
    <row r="1915" s="153" customFormat="1" ht="15.75">
      <c r="A1915" s="162"/>
    </row>
    <row r="1916" s="153" customFormat="1" ht="15.75">
      <c r="A1916" s="162"/>
    </row>
    <row r="1917" s="153" customFormat="1" ht="15.75">
      <c r="A1917" s="162"/>
    </row>
    <row r="1918" s="153" customFormat="1" ht="15.75">
      <c r="A1918" s="162"/>
    </row>
    <row r="1919" s="153" customFormat="1" ht="15.75">
      <c r="A1919" s="162"/>
    </row>
    <row r="1920" s="153" customFormat="1" ht="15.75">
      <c r="A1920" s="162"/>
    </row>
    <row r="1921" s="153" customFormat="1" ht="15.75">
      <c r="A1921" s="162"/>
    </row>
    <row r="1922" s="153" customFormat="1" ht="15.75">
      <c r="A1922" s="162"/>
    </row>
    <row r="1923" s="153" customFormat="1" ht="15.75">
      <c r="A1923" s="162"/>
    </row>
    <row r="1924" s="153" customFormat="1" ht="15.75">
      <c r="A1924" s="162"/>
    </row>
    <row r="1925" s="153" customFormat="1" ht="15.75">
      <c r="A1925" s="162"/>
    </row>
    <row r="1926" s="153" customFormat="1" ht="15.75">
      <c r="A1926" s="162"/>
    </row>
    <row r="1927" s="153" customFormat="1" ht="15.75">
      <c r="A1927" s="162"/>
    </row>
    <row r="1928" s="153" customFormat="1" ht="15.75">
      <c r="A1928" s="162"/>
    </row>
    <row r="1929" s="153" customFormat="1" ht="15.75">
      <c r="A1929" s="162"/>
    </row>
    <row r="1930" s="153" customFormat="1" ht="15.75">
      <c r="A1930" s="162"/>
    </row>
    <row r="1931" s="153" customFormat="1" ht="15.75">
      <c r="A1931" s="162"/>
    </row>
    <row r="1932" s="153" customFormat="1" ht="15.75">
      <c r="A1932" s="162"/>
    </row>
    <row r="1933" s="153" customFormat="1" ht="15.75">
      <c r="A1933" s="162"/>
    </row>
    <row r="1934" s="153" customFormat="1" ht="15.75">
      <c r="A1934" s="162"/>
    </row>
    <row r="1935" s="153" customFormat="1" ht="15.75">
      <c r="A1935" s="162"/>
    </row>
    <row r="1936" s="153" customFormat="1" ht="15.75">
      <c r="A1936" s="162"/>
    </row>
    <row r="1937" s="153" customFormat="1" ht="15.75">
      <c r="A1937" s="162"/>
    </row>
    <row r="1938" s="153" customFormat="1" ht="15.75">
      <c r="A1938" s="162"/>
    </row>
    <row r="1939" s="153" customFormat="1" ht="15.75">
      <c r="A1939" s="162"/>
    </row>
    <row r="1940" s="153" customFormat="1" ht="15.75">
      <c r="A1940" s="162"/>
    </row>
    <row r="1941" s="153" customFormat="1" ht="15.75">
      <c r="A1941" s="162"/>
    </row>
    <row r="1942" s="153" customFormat="1" ht="15.75">
      <c r="A1942" s="162"/>
    </row>
    <row r="1943" s="153" customFormat="1" ht="15.75">
      <c r="A1943" s="162"/>
    </row>
    <row r="1944" s="153" customFormat="1" ht="15.75">
      <c r="A1944" s="162"/>
    </row>
    <row r="1945" s="153" customFormat="1" ht="15.75">
      <c r="A1945" s="162"/>
    </row>
    <row r="1946" s="153" customFormat="1" ht="15.75">
      <c r="A1946" s="162"/>
    </row>
    <row r="1947" s="153" customFormat="1" ht="15.75">
      <c r="A1947" s="162"/>
    </row>
    <row r="1948" s="153" customFormat="1" ht="15.75">
      <c r="A1948" s="162"/>
    </row>
    <row r="1949" s="153" customFormat="1" ht="15.75">
      <c r="A1949" s="162"/>
    </row>
    <row r="1950" s="153" customFormat="1" ht="15.75">
      <c r="A1950" s="162"/>
    </row>
    <row r="1951" s="153" customFormat="1" ht="15.75">
      <c r="A1951" s="162"/>
    </row>
    <row r="1952" s="153" customFormat="1" ht="15.75">
      <c r="A1952" s="162"/>
    </row>
    <row r="1953" s="153" customFormat="1" ht="15.75">
      <c r="A1953" s="162"/>
    </row>
    <row r="1954" s="153" customFormat="1" ht="15.75">
      <c r="A1954" s="162"/>
    </row>
    <row r="1955" s="153" customFormat="1" ht="15.75">
      <c r="A1955" s="162"/>
    </row>
    <row r="1956" s="153" customFormat="1" ht="15.75">
      <c r="A1956" s="162"/>
    </row>
    <row r="1957" s="153" customFormat="1" ht="15.75">
      <c r="A1957" s="162"/>
    </row>
    <row r="1958" s="153" customFormat="1" ht="15.75">
      <c r="A1958" s="162"/>
    </row>
    <row r="1959" s="153" customFormat="1" ht="15.75">
      <c r="A1959" s="162"/>
    </row>
    <row r="1960" s="153" customFormat="1" ht="15.75">
      <c r="A1960" s="162"/>
    </row>
    <row r="1961" s="153" customFormat="1" ht="15.75">
      <c r="A1961" s="162"/>
    </row>
    <row r="1962" s="153" customFormat="1" ht="15.75">
      <c r="A1962" s="162"/>
    </row>
    <row r="1963" s="153" customFormat="1" ht="15.75">
      <c r="A1963" s="162"/>
    </row>
    <row r="1964" s="153" customFormat="1" ht="15.75">
      <c r="A1964" s="162"/>
    </row>
    <row r="1965" s="153" customFormat="1" ht="15.75">
      <c r="A1965" s="162"/>
    </row>
    <row r="1966" s="153" customFormat="1" ht="15.75">
      <c r="A1966" s="162"/>
    </row>
    <row r="1967" s="153" customFormat="1" ht="15.75">
      <c r="A1967" s="162"/>
    </row>
    <row r="1968" s="153" customFormat="1" ht="15.75">
      <c r="A1968" s="162"/>
    </row>
    <row r="1969" s="153" customFormat="1" ht="15.75">
      <c r="A1969" s="162"/>
    </row>
    <row r="1970" s="153" customFormat="1" ht="15.75">
      <c r="A1970" s="162"/>
    </row>
    <row r="1971" s="153" customFormat="1" ht="15.75">
      <c r="A1971" s="162"/>
    </row>
    <row r="1972" s="153" customFormat="1" ht="15.75">
      <c r="A1972" s="162"/>
    </row>
    <row r="1973" s="153" customFormat="1" ht="15.75">
      <c r="A1973" s="162"/>
    </row>
    <row r="1974" s="153" customFormat="1" ht="15.75">
      <c r="A1974" s="162"/>
    </row>
    <row r="1975" s="153" customFormat="1" ht="15.75">
      <c r="A1975" s="162"/>
    </row>
    <row r="1976" s="153" customFormat="1" ht="15.75">
      <c r="A1976" s="162"/>
    </row>
    <row r="1977" s="153" customFormat="1" ht="15.75">
      <c r="A1977" s="162"/>
    </row>
    <row r="1978" s="153" customFormat="1" ht="15.75">
      <c r="A1978" s="162"/>
    </row>
    <row r="1979" s="153" customFormat="1" ht="15.75">
      <c r="A1979" s="162"/>
    </row>
    <row r="1980" s="153" customFormat="1" ht="15.75">
      <c r="A1980" s="162"/>
    </row>
    <row r="1981" s="153" customFormat="1" ht="15.75">
      <c r="A1981" s="162"/>
    </row>
    <row r="1982" s="153" customFormat="1" ht="15.75">
      <c r="A1982" s="162"/>
    </row>
    <row r="1983" s="153" customFormat="1" ht="15.75">
      <c r="A1983" s="162"/>
    </row>
    <row r="1984" s="153" customFormat="1" ht="15.75">
      <c r="A1984" s="162"/>
    </row>
    <row r="1985" s="153" customFormat="1" ht="15.75">
      <c r="A1985" s="162"/>
    </row>
    <row r="1986" s="153" customFormat="1" ht="15.75">
      <c r="A1986" s="162"/>
    </row>
    <row r="1987" s="153" customFormat="1" ht="15.75">
      <c r="A1987" s="162"/>
    </row>
    <row r="1988" s="153" customFormat="1" ht="15.75">
      <c r="A1988" s="162"/>
    </row>
    <row r="1989" s="153" customFormat="1" ht="15.75">
      <c r="A1989" s="162"/>
    </row>
    <row r="1990" s="153" customFormat="1" ht="15.75">
      <c r="A1990" s="162"/>
    </row>
    <row r="1991" s="153" customFormat="1" ht="15.75">
      <c r="A1991" s="162"/>
    </row>
    <row r="1992" s="153" customFormat="1" ht="15.75">
      <c r="A1992" s="162"/>
    </row>
    <row r="1993" s="153" customFormat="1" ht="15.75">
      <c r="A1993" s="162"/>
    </row>
    <row r="1994" s="153" customFormat="1" ht="15.75">
      <c r="A1994" s="162"/>
    </row>
    <row r="1995" s="153" customFormat="1" ht="15.75">
      <c r="A1995" s="162"/>
    </row>
    <row r="1996" s="153" customFormat="1" ht="15.75">
      <c r="A1996" s="162"/>
    </row>
    <row r="1997" s="153" customFormat="1" ht="15.75">
      <c r="A1997" s="162"/>
    </row>
    <row r="1998" s="153" customFormat="1" ht="15.75">
      <c r="A1998" s="162"/>
    </row>
    <row r="1999" s="153" customFormat="1" ht="15.75">
      <c r="A1999" s="162"/>
    </row>
    <row r="2000" s="153" customFormat="1" ht="15.75">
      <c r="A2000" s="162"/>
    </row>
    <row r="2001" s="153" customFormat="1" ht="15.75">
      <c r="A2001" s="162"/>
    </row>
    <row r="2002" s="153" customFormat="1" ht="15.75">
      <c r="A2002" s="162"/>
    </row>
    <row r="2003" s="153" customFormat="1" ht="15.75">
      <c r="A2003" s="162"/>
    </row>
    <row r="2004" s="153" customFormat="1" ht="15.75">
      <c r="A2004" s="162"/>
    </row>
    <row r="2005" s="153" customFormat="1" ht="15.75">
      <c r="A2005" s="162"/>
    </row>
    <row r="2006" s="153" customFormat="1" ht="15.75">
      <c r="A2006" s="162"/>
    </row>
    <row r="2007" s="153" customFormat="1" ht="15.75">
      <c r="A2007" s="162"/>
    </row>
    <row r="2008" s="153" customFormat="1" ht="15.75">
      <c r="A2008" s="162"/>
    </row>
    <row r="2009" s="153" customFormat="1" ht="15.75">
      <c r="A2009" s="162"/>
    </row>
    <row r="2010" s="153" customFormat="1" ht="15.75">
      <c r="A2010" s="162"/>
    </row>
    <row r="2011" s="153" customFormat="1" ht="15.75">
      <c r="A2011" s="162"/>
    </row>
    <row r="2012" s="153" customFormat="1" ht="15.75">
      <c r="A2012" s="162"/>
    </row>
    <row r="2013" s="153" customFormat="1" ht="15.75">
      <c r="A2013" s="162"/>
    </row>
    <row r="2014" s="153" customFormat="1" ht="15.75">
      <c r="A2014" s="162"/>
    </row>
    <row r="2015" s="153" customFormat="1" ht="15.75">
      <c r="A2015" s="162"/>
    </row>
    <row r="2016" s="153" customFormat="1" ht="15.75">
      <c r="A2016" s="162"/>
    </row>
    <row r="2017" s="153" customFormat="1" ht="15.75">
      <c r="A2017" s="162"/>
    </row>
    <row r="2018" s="153" customFormat="1" ht="15.75">
      <c r="A2018" s="162"/>
    </row>
    <row r="2019" s="153" customFormat="1" ht="15.75">
      <c r="A2019" s="162"/>
    </row>
    <row r="2020" s="153" customFormat="1" ht="15.75">
      <c r="A2020" s="162"/>
    </row>
    <row r="2021" s="153" customFormat="1" ht="15.75">
      <c r="A2021" s="162"/>
    </row>
    <row r="2022" s="153" customFormat="1" ht="15.75">
      <c r="A2022" s="162"/>
    </row>
    <row r="2023" s="153" customFormat="1" ht="15.75">
      <c r="A2023" s="162"/>
    </row>
    <row r="2024" s="153" customFormat="1" ht="15.75">
      <c r="A2024" s="162"/>
    </row>
    <row r="2025" s="153" customFormat="1" ht="15.75">
      <c r="A2025" s="162"/>
    </row>
    <row r="2026" s="153" customFormat="1" ht="15.75">
      <c r="A2026" s="162"/>
    </row>
    <row r="2027" s="153" customFormat="1" ht="15.75">
      <c r="A2027" s="162"/>
    </row>
    <row r="2028" s="153" customFormat="1" ht="15.75">
      <c r="A2028" s="162"/>
    </row>
    <row r="2029" s="153" customFormat="1" ht="15.75">
      <c r="A2029" s="162"/>
    </row>
    <row r="2030" s="153" customFormat="1" ht="15.75">
      <c r="A2030" s="162"/>
    </row>
    <row r="2031" s="153" customFormat="1" ht="15.75">
      <c r="A2031" s="162"/>
    </row>
    <row r="2032" s="153" customFormat="1" ht="15.75">
      <c r="A2032" s="162"/>
    </row>
    <row r="2033" s="153" customFormat="1" ht="15.75">
      <c r="A2033" s="162"/>
    </row>
    <row r="2034" s="153" customFormat="1" ht="15.75">
      <c r="A2034" s="162"/>
    </row>
    <row r="2035" s="153" customFormat="1" ht="15.75">
      <c r="A2035" s="162"/>
    </row>
    <row r="2036" s="153" customFormat="1" ht="15.75">
      <c r="A2036" s="162"/>
    </row>
    <row r="2037" s="153" customFormat="1" ht="15.75">
      <c r="A2037" s="162"/>
    </row>
    <row r="2038" s="153" customFormat="1" ht="15.75">
      <c r="A2038" s="162"/>
    </row>
    <row r="2039" s="153" customFormat="1" ht="15.75">
      <c r="A2039" s="162"/>
    </row>
    <row r="2040" s="153" customFormat="1" ht="15.75">
      <c r="A2040" s="162"/>
    </row>
    <row r="2041" s="153" customFormat="1" ht="15.75">
      <c r="A2041" s="162"/>
    </row>
    <row r="2042" s="153" customFormat="1" ht="15.75">
      <c r="A2042" s="162"/>
    </row>
    <row r="2043" s="153" customFormat="1" ht="15.75">
      <c r="A2043" s="162"/>
    </row>
    <row r="2044" s="153" customFormat="1" ht="15.75">
      <c r="A2044" s="162"/>
    </row>
    <row r="2045" s="153" customFormat="1" ht="15.75">
      <c r="A2045" s="162"/>
    </row>
    <row r="2046" s="153" customFormat="1" ht="15.75">
      <c r="A2046" s="162"/>
    </row>
    <row r="2047" s="153" customFormat="1" ht="15.75">
      <c r="A2047" s="162"/>
    </row>
    <row r="2048" s="153" customFormat="1" ht="15.75">
      <c r="A2048" s="162"/>
    </row>
    <row r="2049" s="153" customFormat="1" ht="15.75">
      <c r="A2049" s="162"/>
    </row>
    <row r="2050" s="153" customFormat="1" ht="15.75">
      <c r="A2050" s="162"/>
    </row>
    <row r="2051" s="153" customFormat="1" ht="15.75">
      <c r="A2051" s="162"/>
    </row>
    <row r="2052" s="153" customFormat="1" ht="15.75">
      <c r="A2052" s="162"/>
    </row>
    <row r="2053" s="153" customFormat="1" ht="15.75">
      <c r="A2053" s="162"/>
    </row>
    <row r="2054" s="153" customFormat="1" ht="15.75">
      <c r="A2054" s="162"/>
    </row>
    <row r="2055" s="153" customFormat="1" ht="15.75">
      <c r="A2055" s="162"/>
    </row>
    <row r="2056" s="153" customFormat="1" ht="15.75">
      <c r="A2056" s="162"/>
    </row>
    <row r="2057" s="153" customFormat="1" ht="15.75">
      <c r="A2057" s="162"/>
    </row>
    <row r="2058" s="153" customFormat="1" ht="15.75">
      <c r="A2058" s="162"/>
    </row>
    <row r="2059" s="153" customFormat="1" ht="15.75">
      <c r="A2059" s="162"/>
    </row>
    <row r="2060" s="153" customFormat="1" ht="15.75">
      <c r="A2060" s="162"/>
    </row>
    <row r="2061" s="153" customFormat="1" ht="15.75">
      <c r="A2061" s="162"/>
    </row>
    <row r="2062" s="153" customFormat="1" ht="15.75">
      <c r="A2062" s="162"/>
    </row>
    <row r="2063" s="153" customFormat="1" ht="15.75">
      <c r="A2063" s="162"/>
    </row>
    <row r="2064" s="153" customFormat="1" ht="15.75">
      <c r="A2064" s="162"/>
    </row>
    <row r="2065" s="153" customFormat="1" ht="15.75">
      <c r="A2065" s="162"/>
    </row>
    <row r="2066" s="153" customFormat="1" ht="15.75">
      <c r="A2066" s="162"/>
    </row>
    <row r="2067" s="153" customFormat="1" ht="15.75">
      <c r="A2067" s="162"/>
    </row>
    <row r="2068" s="153" customFormat="1" ht="15.75">
      <c r="A2068" s="162"/>
    </row>
    <row r="2069" s="153" customFormat="1" ht="15.75">
      <c r="A2069" s="162"/>
    </row>
    <row r="2070" s="153" customFormat="1" ht="15.75">
      <c r="A2070" s="162"/>
    </row>
    <row r="2071" s="153" customFormat="1" ht="15.75">
      <c r="A2071" s="162"/>
    </row>
    <row r="2072" s="153" customFormat="1" ht="15.75">
      <c r="A2072" s="162"/>
    </row>
    <row r="2073" s="153" customFormat="1" ht="15.75">
      <c r="A2073" s="162"/>
    </row>
    <row r="2074" s="153" customFormat="1" ht="15.75">
      <c r="A2074" s="162"/>
    </row>
    <row r="2075" s="153" customFormat="1" ht="15.75">
      <c r="A2075" s="162"/>
    </row>
    <row r="2076" s="153" customFormat="1" ht="15.75">
      <c r="A2076" s="162"/>
    </row>
    <row r="2077" s="153" customFormat="1" ht="15.75">
      <c r="A2077" s="162"/>
    </row>
    <row r="2078" s="153" customFormat="1" ht="15.75">
      <c r="A2078" s="162"/>
    </row>
    <row r="2079" s="153" customFormat="1" ht="15.75">
      <c r="A2079" s="162"/>
    </row>
    <row r="2080" s="153" customFormat="1" ht="15.75">
      <c r="A2080" s="162"/>
    </row>
    <row r="2081" s="153" customFormat="1" ht="15.75">
      <c r="A2081" s="162"/>
    </row>
    <row r="2082" s="153" customFormat="1" ht="15.75">
      <c r="A2082" s="162"/>
    </row>
    <row r="2083" s="153" customFormat="1" ht="15.75">
      <c r="A2083" s="162"/>
    </row>
    <row r="2084" s="153" customFormat="1" ht="15.75">
      <c r="A2084" s="162"/>
    </row>
    <row r="2085" s="153" customFormat="1" ht="15.75">
      <c r="A2085" s="162"/>
    </row>
    <row r="2086" s="153" customFormat="1" ht="15.75">
      <c r="A2086" s="162"/>
    </row>
    <row r="2087" s="153" customFormat="1" ht="15.75">
      <c r="A2087" s="162"/>
    </row>
    <row r="2088" s="153" customFormat="1" ht="15.75">
      <c r="A2088" s="162"/>
    </row>
    <row r="2089" s="153" customFormat="1" ht="15.75">
      <c r="A2089" s="162"/>
    </row>
    <row r="2090" s="153" customFormat="1" ht="15.75">
      <c r="A2090" s="162"/>
    </row>
    <row r="2091" s="153" customFormat="1" ht="15.75">
      <c r="A2091" s="162"/>
    </row>
    <row r="2092" s="153" customFormat="1" ht="15.75">
      <c r="A2092" s="162"/>
    </row>
    <row r="2093" s="153" customFormat="1" ht="15.75">
      <c r="A2093" s="162"/>
    </row>
    <row r="2094" s="153" customFormat="1" ht="15.75">
      <c r="A2094" s="162"/>
    </row>
    <row r="2095" s="153" customFormat="1" ht="15.75">
      <c r="A2095" s="162"/>
    </row>
    <row r="2096" s="153" customFormat="1" ht="15.75">
      <c r="A2096" s="162"/>
    </row>
    <row r="2097" s="153" customFormat="1" ht="15.75">
      <c r="A2097" s="162"/>
    </row>
    <row r="2098" s="153" customFormat="1" ht="15.75">
      <c r="A2098" s="162"/>
    </row>
    <row r="2099" s="153" customFormat="1" ht="15.75">
      <c r="A2099" s="162"/>
    </row>
    <row r="2100" s="153" customFormat="1" ht="15.75">
      <c r="A2100" s="162"/>
    </row>
    <row r="2101" s="153" customFormat="1" ht="15.75">
      <c r="A2101" s="162"/>
    </row>
    <row r="2102" s="153" customFormat="1" ht="15.75">
      <c r="A2102" s="162"/>
    </row>
    <row r="2103" s="153" customFormat="1" ht="15.75">
      <c r="A2103" s="162"/>
    </row>
    <row r="2104" s="153" customFormat="1" ht="15.75">
      <c r="A2104" s="162"/>
    </row>
    <row r="2105" s="153" customFormat="1" ht="15.75">
      <c r="A2105" s="162"/>
    </row>
    <row r="2106" s="153" customFormat="1" ht="15.75">
      <c r="A2106" s="162"/>
    </row>
    <row r="2107" s="153" customFormat="1" ht="15.75">
      <c r="A2107" s="162"/>
    </row>
    <row r="2108" s="153" customFormat="1" ht="15.75">
      <c r="A2108" s="162"/>
    </row>
    <row r="2109" s="153" customFormat="1" ht="15.75">
      <c r="A2109" s="162"/>
    </row>
    <row r="2110" s="153" customFormat="1" ht="15.75">
      <c r="A2110" s="162"/>
    </row>
    <row r="2111" s="153" customFormat="1" ht="15.75">
      <c r="A2111" s="162"/>
    </row>
    <row r="2112" s="153" customFormat="1" ht="15.75">
      <c r="A2112" s="162"/>
    </row>
    <row r="2113" s="153" customFormat="1" ht="15.75">
      <c r="A2113" s="162"/>
    </row>
    <row r="2114" s="153" customFormat="1" ht="15.75">
      <c r="A2114" s="162"/>
    </row>
    <row r="2115" s="153" customFormat="1" ht="15.75">
      <c r="A2115" s="162"/>
    </row>
    <row r="2116" s="153" customFormat="1" ht="15.75">
      <c r="A2116" s="162"/>
    </row>
    <row r="2117" s="153" customFormat="1" ht="15.75">
      <c r="A2117" s="162"/>
    </row>
    <row r="2118" s="153" customFormat="1" ht="15.75">
      <c r="A2118" s="162"/>
    </row>
    <row r="2119" s="153" customFormat="1" ht="15.75">
      <c r="A2119" s="162"/>
    </row>
    <row r="2120" s="153" customFormat="1" ht="15.75">
      <c r="A2120" s="162"/>
    </row>
    <row r="2121" s="153" customFormat="1" ht="15.75">
      <c r="A2121" s="162"/>
    </row>
    <row r="2122" s="153" customFormat="1" ht="15.75">
      <c r="A2122" s="162"/>
    </row>
    <row r="2123" s="153" customFormat="1" ht="15.75">
      <c r="A2123" s="162"/>
    </row>
    <row r="2124" s="153" customFormat="1" ht="15.75">
      <c r="A2124" s="162"/>
    </row>
    <row r="2125" s="153" customFormat="1" ht="15.75">
      <c r="A2125" s="162"/>
    </row>
    <row r="2126" s="153" customFormat="1" ht="15.75">
      <c r="A2126" s="162"/>
    </row>
    <row r="2127" s="153" customFormat="1" ht="15.75">
      <c r="A2127" s="162"/>
    </row>
    <row r="2128" s="153" customFormat="1" ht="15.75">
      <c r="A2128" s="162"/>
    </row>
    <row r="2129" s="153" customFormat="1" ht="15.75">
      <c r="A2129" s="162"/>
    </row>
    <row r="2130" s="153" customFormat="1" ht="15.75">
      <c r="A2130" s="162"/>
    </row>
    <row r="2131" s="153" customFormat="1" ht="15.75">
      <c r="A2131" s="162"/>
    </row>
    <row r="2132" s="153" customFormat="1" ht="15.75">
      <c r="A2132" s="162"/>
    </row>
    <row r="2133" s="153" customFormat="1" ht="15.75">
      <c r="A2133" s="162"/>
    </row>
    <row r="2134" s="153" customFormat="1" ht="15.75">
      <c r="A2134" s="162"/>
    </row>
    <row r="2135" s="153" customFormat="1" ht="15.75">
      <c r="A2135" s="162"/>
    </row>
    <row r="2136" s="153" customFormat="1" ht="15.75">
      <c r="A2136" s="162"/>
    </row>
    <row r="2137" s="153" customFormat="1" ht="15.75">
      <c r="A2137" s="162"/>
    </row>
    <row r="2138" s="153" customFormat="1" ht="15.75">
      <c r="A2138" s="162"/>
    </row>
    <row r="2139" s="153" customFormat="1" ht="15.75">
      <c r="A2139" s="162"/>
    </row>
    <row r="2140" s="153" customFormat="1" ht="15.75">
      <c r="A2140" s="162"/>
    </row>
    <row r="2141" s="153" customFormat="1" ht="15.75">
      <c r="A2141" s="162"/>
    </row>
    <row r="2142" s="153" customFormat="1" ht="15.75">
      <c r="A2142" s="162"/>
    </row>
    <row r="2143" s="153" customFormat="1" ht="15.75">
      <c r="A2143" s="162"/>
    </row>
    <row r="2144" s="153" customFormat="1" ht="15.75">
      <c r="A2144" s="162"/>
    </row>
    <row r="2145" s="153" customFormat="1" ht="15.75">
      <c r="A2145" s="162"/>
    </row>
    <row r="2146" s="153" customFormat="1" ht="15.75">
      <c r="A2146" s="162"/>
    </row>
    <row r="2147" s="153" customFormat="1" ht="15.75">
      <c r="A2147" s="162"/>
    </row>
    <row r="2148" s="153" customFormat="1" ht="15.75">
      <c r="A2148" s="162"/>
    </row>
    <row r="2149" s="153" customFormat="1" ht="15.75">
      <c r="A2149" s="162"/>
    </row>
    <row r="2150" s="153" customFormat="1" ht="15.75">
      <c r="A2150" s="162"/>
    </row>
    <row r="2151" s="153" customFormat="1" ht="15.75">
      <c r="A2151" s="162"/>
    </row>
    <row r="2152" s="153" customFormat="1" ht="15.75">
      <c r="A2152" s="162"/>
    </row>
    <row r="2153" s="153" customFormat="1" ht="15.75">
      <c r="A2153" s="162"/>
    </row>
    <row r="2154" s="153" customFormat="1" ht="15.75">
      <c r="A2154" s="162"/>
    </row>
    <row r="2155" s="153" customFormat="1" ht="15.75">
      <c r="A2155" s="162"/>
    </row>
    <row r="2156" s="153" customFormat="1" ht="15.75">
      <c r="A2156" s="162"/>
    </row>
    <row r="2157" s="153" customFormat="1" ht="15.75">
      <c r="A2157" s="162"/>
    </row>
    <row r="2158" s="153" customFormat="1" ht="15.75">
      <c r="A2158" s="162"/>
    </row>
    <row r="2159" s="153" customFormat="1" ht="15.75">
      <c r="A2159" s="162"/>
    </row>
    <row r="2160" s="153" customFormat="1" ht="15.75">
      <c r="A2160" s="162"/>
    </row>
    <row r="2161" s="153" customFormat="1" ht="15.75">
      <c r="A2161" s="162"/>
    </row>
    <row r="2162" s="153" customFormat="1" ht="15.75">
      <c r="A2162" s="162"/>
    </row>
    <row r="2163" s="153" customFormat="1" ht="15.75">
      <c r="A2163" s="162"/>
    </row>
    <row r="2164" s="153" customFormat="1" ht="15.75">
      <c r="A2164" s="162"/>
    </row>
    <row r="2165" s="153" customFormat="1" ht="15.75">
      <c r="A2165" s="162"/>
    </row>
    <row r="2166" s="153" customFormat="1" ht="15.75">
      <c r="A2166" s="162"/>
    </row>
    <row r="2167" s="153" customFormat="1" ht="15.75">
      <c r="A2167" s="162"/>
    </row>
    <row r="2168" s="153" customFormat="1" ht="15.75">
      <c r="A2168" s="162"/>
    </row>
    <row r="2169" s="153" customFormat="1" ht="15.75">
      <c r="A2169" s="162"/>
    </row>
    <row r="2170" s="153" customFormat="1" ht="15.75">
      <c r="A2170" s="162"/>
    </row>
    <row r="2171" s="153" customFormat="1" ht="15.75">
      <c r="A2171" s="162"/>
    </row>
    <row r="2172" s="153" customFormat="1" ht="15.75">
      <c r="A2172" s="162"/>
    </row>
    <row r="2173" s="153" customFormat="1" ht="15.75">
      <c r="A2173" s="162"/>
    </row>
    <row r="2174" s="153" customFormat="1" ht="15.75">
      <c r="A2174" s="162"/>
    </row>
    <row r="2175" s="153" customFormat="1" ht="15.75">
      <c r="A2175" s="162"/>
    </row>
    <row r="2176" s="153" customFormat="1" ht="15.75">
      <c r="A2176" s="162"/>
    </row>
    <row r="2177" s="153" customFormat="1" ht="15.75">
      <c r="A2177" s="162"/>
    </row>
    <row r="2178" s="153" customFormat="1" ht="15.75">
      <c r="A2178" s="162"/>
    </row>
    <row r="2179" s="153" customFormat="1" ht="15.75">
      <c r="A2179" s="162"/>
    </row>
    <row r="2180" s="153" customFormat="1" ht="15.75">
      <c r="A2180" s="162"/>
    </row>
    <row r="2181" s="153" customFormat="1" ht="15.75">
      <c r="A2181" s="162"/>
    </row>
    <row r="2182" s="153" customFormat="1" ht="15.75">
      <c r="A2182" s="162"/>
    </row>
    <row r="2183" s="153" customFormat="1" ht="15.75">
      <c r="A2183" s="162"/>
    </row>
    <row r="2184" s="153" customFormat="1" ht="15.75">
      <c r="A2184" s="162"/>
    </row>
    <row r="2185" s="153" customFormat="1" ht="15.75">
      <c r="A2185" s="162"/>
    </row>
    <row r="2186" s="153" customFormat="1" ht="15.75">
      <c r="A2186" s="162"/>
    </row>
    <row r="2187" s="153" customFormat="1" ht="15.75">
      <c r="A2187" s="162"/>
    </row>
    <row r="2188" s="153" customFormat="1" ht="15.75">
      <c r="A2188" s="162"/>
    </row>
    <row r="2189" s="153" customFormat="1" ht="15.75">
      <c r="A2189" s="162"/>
    </row>
    <row r="2190" s="153" customFormat="1" ht="15.75">
      <c r="A2190" s="162"/>
    </row>
    <row r="2191" s="153" customFormat="1" ht="15.75">
      <c r="A2191" s="162"/>
    </row>
    <row r="2192" s="153" customFormat="1" ht="15.75">
      <c r="A2192" s="162"/>
    </row>
    <row r="2193" s="153" customFormat="1" ht="15.75">
      <c r="A2193" s="162"/>
    </row>
    <row r="2194" s="153" customFormat="1" ht="15.75">
      <c r="A2194" s="162"/>
    </row>
    <row r="2195" s="153" customFormat="1" ht="15.75">
      <c r="A2195" s="162"/>
    </row>
    <row r="2196" s="153" customFormat="1" ht="15.75">
      <c r="A2196" s="162"/>
    </row>
    <row r="2197" s="153" customFormat="1" ht="15.75">
      <c r="A2197" s="162"/>
    </row>
    <row r="2198" s="153" customFormat="1" ht="15.75">
      <c r="A2198" s="162"/>
    </row>
    <row r="2199" s="153" customFormat="1" ht="15.75">
      <c r="A2199" s="162"/>
    </row>
    <row r="2200" s="153" customFormat="1" ht="15.75">
      <c r="A2200" s="162"/>
    </row>
    <row r="2201" s="153" customFormat="1" ht="15.75">
      <c r="A2201" s="162"/>
    </row>
    <row r="2202" s="153" customFormat="1" ht="15.75">
      <c r="A2202" s="162"/>
    </row>
    <row r="2203" s="153" customFormat="1" ht="15.75">
      <c r="A2203" s="162"/>
    </row>
    <row r="2204" s="153" customFormat="1" ht="15.75">
      <c r="A2204" s="162"/>
    </row>
    <row r="2205" s="153" customFormat="1" ht="15.75">
      <c r="A2205" s="162"/>
    </row>
    <row r="2206" s="153" customFormat="1" ht="15.75">
      <c r="A2206" s="162"/>
    </row>
    <row r="2207" s="153" customFormat="1" ht="15.75">
      <c r="A2207" s="162"/>
    </row>
    <row r="2208" s="153" customFormat="1" ht="15.75">
      <c r="A2208" s="162"/>
    </row>
    <row r="2209" s="153" customFormat="1" ht="15.75">
      <c r="A2209" s="162"/>
    </row>
    <row r="2210" s="153" customFormat="1" ht="15.75">
      <c r="A2210" s="162"/>
    </row>
    <row r="2211" s="153" customFormat="1" ht="15.75">
      <c r="A2211" s="162"/>
    </row>
    <row r="2212" s="153" customFormat="1" ht="15.75">
      <c r="A2212" s="162"/>
    </row>
    <row r="2213" s="153" customFormat="1" ht="15.75">
      <c r="A2213" s="162"/>
    </row>
    <row r="2214" s="153" customFormat="1" ht="15.75">
      <c r="A2214" s="162"/>
    </row>
    <row r="2215" s="153" customFormat="1" ht="15.75">
      <c r="A2215" s="162"/>
    </row>
    <row r="2216" s="153" customFormat="1" ht="15.75">
      <c r="A2216" s="162"/>
    </row>
    <row r="2217" s="153" customFormat="1" ht="15.75">
      <c r="A2217" s="162"/>
    </row>
    <row r="2218" s="153" customFormat="1" ht="15.75">
      <c r="A2218" s="162"/>
    </row>
    <row r="2219" s="153" customFormat="1" ht="15.75">
      <c r="A2219" s="162"/>
    </row>
    <row r="2220" s="153" customFormat="1" ht="15.75">
      <c r="A2220" s="162"/>
    </row>
    <row r="2221" s="153" customFormat="1" ht="15.75">
      <c r="A2221" s="162"/>
    </row>
    <row r="2222" s="153" customFormat="1" ht="15.75">
      <c r="A2222" s="162"/>
    </row>
    <row r="2223" s="153" customFormat="1" ht="15.75">
      <c r="A2223" s="162"/>
    </row>
    <row r="2224" s="153" customFormat="1" ht="15.75">
      <c r="A2224" s="162"/>
    </row>
    <row r="2225" s="153" customFormat="1" ht="15.75">
      <c r="A2225" s="162"/>
    </row>
    <row r="2226" s="153" customFormat="1" ht="15.75">
      <c r="A2226" s="162"/>
    </row>
    <row r="2227" s="153" customFormat="1" ht="15.75">
      <c r="A2227" s="162"/>
    </row>
    <row r="2228" s="153" customFormat="1" ht="15.75">
      <c r="A2228" s="162"/>
    </row>
    <row r="2229" s="153" customFormat="1" ht="15.75">
      <c r="A2229" s="162"/>
    </row>
    <row r="2230" s="153" customFormat="1" ht="15.75">
      <c r="A2230" s="162"/>
    </row>
    <row r="2231" s="153" customFormat="1" ht="15.75">
      <c r="A2231" s="162"/>
    </row>
    <row r="2232" s="153" customFormat="1" ht="15.75">
      <c r="A2232" s="162"/>
    </row>
    <row r="2233" s="153" customFormat="1" ht="15.75">
      <c r="A2233" s="162"/>
    </row>
    <row r="2234" s="153" customFormat="1" ht="15.75">
      <c r="A2234" s="162"/>
    </row>
    <row r="2235" s="153" customFormat="1" ht="15.75">
      <c r="A2235" s="162"/>
    </row>
    <row r="2236" s="153" customFormat="1" ht="15.75">
      <c r="A2236" s="162"/>
    </row>
    <row r="2237" s="153" customFormat="1" ht="15.75">
      <c r="A2237" s="162"/>
    </row>
    <row r="2238" s="153" customFormat="1" ht="15.75">
      <c r="A2238" s="162"/>
    </row>
    <row r="2239" s="153" customFormat="1" ht="15.75">
      <c r="A2239" s="162"/>
    </row>
    <row r="2240" s="153" customFormat="1" ht="15.75">
      <c r="A2240" s="162"/>
    </row>
    <row r="2241" s="153" customFormat="1" ht="15.75">
      <c r="A2241" s="162"/>
    </row>
    <row r="2242" s="153" customFormat="1" ht="15.75">
      <c r="A2242" s="162"/>
    </row>
    <row r="2243" s="153" customFormat="1" ht="15.75">
      <c r="A2243" s="162"/>
    </row>
    <row r="2244" s="153" customFormat="1" ht="15.75">
      <c r="A2244" s="162"/>
    </row>
    <row r="2245" s="153" customFormat="1" ht="15.75">
      <c r="A2245" s="162"/>
    </row>
    <row r="2246" s="153" customFormat="1" ht="15.75">
      <c r="A2246" s="162"/>
    </row>
    <row r="2247" s="153" customFormat="1" ht="15.75">
      <c r="A2247" s="162"/>
    </row>
    <row r="2248" s="153" customFormat="1" ht="15.75">
      <c r="A2248" s="162"/>
    </row>
    <row r="2249" s="153" customFormat="1" ht="15.75">
      <c r="A2249" s="162"/>
    </row>
    <row r="2250" s="153" customFormat="1" ht="15.75">
      <c r="A2250" s="162"/>
    </row>
    <row r="2251" s="153" customFormat="1" ht="15.75">
      <c r="A2251" s="162"/>
    </row>
    <row r="2252" s="153" customFormat="1" ht="15.75">
      <c r="A2252" s="162"/>
    </row>
    <row r="2253" s="153" customFormat="1" ht="15.75">
      <c r="A2253" s="162"/>
    </row>
    <row r="2254" s="153" customFormat="1" ht="15.75">
      <c r="A2254" s="162"/>
    </row>
    <row r="2255" s="153" customFormat="1" ht="15.75">
      <c r="A2255" s="162"/>
    </row>
    <row r="2256" s="153" customFormat="1" ht="15.75">
      <c r="A2256" s="162"/>
    </row>
    <row r="2257" s="153" customFormat="1" ht="15.75">
      <c r="A2257" s="162"/>
    </row>
    <row r="2258" s="153" customFormat="1" ht="15.75">
      <c r="A2258" s="162"/>
    </row>
    <row r="2259" s="153" customFormat="1" ht="15.75">
      <c r="A2259" s="162"/>
    </row>
    <row r="2260" s="153" customFormat="1" ht="15.75">
      <c r="A2260" s="162"/>
    </row>
    <row r="2261" s="153" customFormat="1" ht="15.75">
      <c r="A2261" s="162"/>
    </row>
    <row r="2262" s="153" customFormat="1" ht="15.75">
      <c r="A2262" s="162"/>
    </row>
    <row r="2263" s="153" customFormat="1" ht="15.75">
      <c r="A2263" s="162"/>
    </row>
    <row r="2264" s="153" customFormat="1" ht="15.75">
      <c r="A2264" s="162"/>
    </row>
    <row r="2265" s="153" customFormat="1" ht="15.75">
      <c r="A2265" s="162"/>
    </row>
    <row r="2266" s="153" customFormat="1" ht="15.75">
      <c r="A2266" s="162"/>
    </row>
    <row r="2267" s="153" customFormat="1" ht="15.75">
      <c r="A2267" s="162"/>
    </row>
    <row r="2268" s="153" customFormat="1" ht="15.75">
      <c r="A2268" s="162"/>
    </row>
    <row r="2269" s="153" customFormat="1" ht="15.75">
      <c r="A2269" s="162"/>
    </row>
    <row r="2270" s="153" customFormat="1" ht="15.75">
      <c r="A2270" s="162"/>
    </row>
    <row r="2271" s="153" customFormat="1" ht="15.75">
      <c r="A2271" s="162"/>
    </row>
    <row r="2272" s="153" customFormat="1" ht="15.75">
      <c r="A2272" s="162"/>
    </row>
    <row r="2273" s="153" customFormat="1" ht="15.75">
      <c r="A2273" s="162"/>
    </row>
    <row r="2274" s="153" customFormat="1" ht="15.75">
      <c r="A2274" s="162"/>
    </row>
    <row r="2275" s="153" customFormat="1" ht="15.75">
      <c r="A2275" s="162"/>
    </row>
    <row r="2276" s="153" customFormat="1" ht="15.75">
      <c r="A2276" s="162"/>
    </row>
    <row r="2277" s="153" customFormat="1" ht="15.75">
      <c r="A2277" s="162"/>
    </row>
    <row r="2278" s="153" customFormat="1" ht="15.75">
      <c r="A2278" s="162"/>
    </row>
    <row r="2279" s="153" customFormat="1" ht="15.75">
      <c r="A2279" s="162"/>
    </row>
    <row r="2280" s="153" customFormat="1" ht="15.75">
      <c r="A2280" s="162"/>
    </row>
    <row r="2281" s="153" customFormat="1" ht="15.75">
      <c r="A2281" s="162"/>
    </row>
    <row r="2282" s="153" customFormat="1" ht="15.75">
      <c r="A2282" s="162"/>
    </row>
    <row r="2283" s="153" customFormat="1" ht="15.75">
      <c r="A2283" s="162"/>
    </row>
    <row r="2284" s="153" customFormat="1" ht="15.75">
      <c r="A2284" s="162"/>
    </row>
    <row r="2285" s="153" customFormat="1" ht="15.75">
      <c r="A2285" s="162"/>
    </row>
    <row r="2286" s="153" customFormat="1" ht="15.75">
      <c r="A2286" s="162"/>
    </row>
    <row r="2287" s="153" customFormat="1" ht="15.75">
      <c r="A2287" s="162"/>
    </row>
    <row r="2288" s="153" customFormat="1" ht="15.75">
      <c r="A2288" s="162"/>
    </row>
    <row r="2289" s="153" customFormat="1" ht="15.75">
      <c r="A2289" s="162"/>
    </row>
    <row r="2290" s="153" customFormat="1" ht="15.75">
      <c r="A2290" s="162"/>
    </row>
    <row r="2291" s="153" customFormat="1" ht="15.75">
      <c r="A2291" s="162"/>
    </row>
    <row r="2292" s="153" customFormat="1" ht="15.75">
      <c r="A2292" s="162"/>
    </row>
    <row r="2293" s="153" customFormat="1" ht="15.75">
      <c r="A2293" s="162"/>
    </row>
    <row r="2294" s="153" customFormat="1" ht="15.75">
      <c r="A2294" s="162"/>
    </row>
    <row r="2295" s="153" customFormat="1" ht="15.75">
      <c r="A2295" s="162"/>
    </row>
    <row r="2296" s="153" customFormat="1" ht="15.75">
      <c r="A2296" s="162"/>
    </row>
    <row r="2297" s="153" customFormat="1" ht="15.75">
      <c r="A2297" s="162"/>
    </row>
    <row r="2298" s="153" customFormat="1" ht="15.75">
      <c r="A2298" s="162"/>
    </row>
    <row r="2299" s="153" customFormat="1" ht="15.75">
      <c r="A2299" s="162"/>
    </row>
    <row r="2300" s="153" customFormat="1" ht="15.75">
      <c r="A2300" s="162"/>
    </row>
    <row r="2301" s="153" customFormat="1" ht="15.75">
      <c r="A2301" s="162"/>
    </row>
    <row r="2302" s="153" customFormat="1" ht="15.75">
      <c r="A2302" s="162"/>
    </row>
    <row r="2303" s="153" customFormat="1" ht="15.75">
      <c r="A2303" s="162"/>
    </row>
    <row r="2304" s="153" customFormat="1" ht="15.75">
      <c r="A2304" s="162"/>
    </row>
    <row r="2305" s="153" customFormat="1" ht="15.75">
      <c r="A2305" s="162"/>
    </row>
    <row r="2306" s="153" customFormat="1" ht="15.75">
      <c r="A2306" s="162"/>
    </row>
    <row r="2307" s="153" customFormat="1" ht="15.75">
      <c r="A2307" s="162"/>
    </row>
    <row r="2308" s="153" customFormat="1" ht="15.75">
      <c r="A2308" s="162"/>
    </row>
    <row r="2309" s="153" customFormat="1" ht="15.75">
      <c r="A2309" s="162"/>
    </row>
    <row r="2310" s="153" customFormat="1" ht="15.75">
      <c r="A2310" s="162"/>
    </row>
    <row r="2311" s="153" customFormat="1" ht="15.75">
      <c r="A2311" s="162"/>
    </row>
    <row r="2312" s="153" customFormat="1" ht="15.75">
      <c r="A2312" s="162"/>
    </row>
    <row r="2313" s="153" customFormat="1" ht="15.75">
      <c r="A2313" s="162"/>
    </row>
    <row r="2314" s="153" customFormat="1" ht="15.75">
      <c r="A2314" s="162"/>
    </row>
    <row r="2315" s="153" customFormat="1" ht="15.75">
      <c r="A2315" s="162"/>
    </row>
    <row r="2316" s="153" customFormat="1" ht="15.75">
      <c r="A2316" s="162"/>
    </row>
    <row r="2317" s="153" customFormat="1" ht="15.75">
      <c r="A2317" s="162"/>
    </row>
    <row r="2318" s="153" customFormat="1" ht="15.75">
      <c r="A2318" s="162"/>
    </row>
    <row r="2319" s="153" customFormat="1" ht="15.75">
      <c r="A2319" s="162"/>
    </row>
    <row r="2320" s="153" customFormat="1" ht="15.75">
      <c r="A2320" s="162"/>
    </row>
    <row r="2321" s="153" customFormat="1" ht="15.75">
      <c r="A2321" s="162"/>
    </row>
    <row r="2322" s="153" customFormat="1" ht="15.75">
      <c r="A2322" s="162"/>
    </row>
    <row r="2323" s="153" customFormat="1" ht="15.75">
      <c r="A2323" s="162"/>
    </row>
    <row r="2324" s="153" customFormat="1" ht="15.75">
      <c r="A2324" s="162"/>
    </row>
    <row r="2325" s="153" customFormat="1" ht="15.75">
      <c r="A2325" s="162"/>
    </row>
    <row r="2326" s="153" customFormat="1" ht="15.75">
      <c r="A2326" s="162"/>
    </row>
    <row r="2327" s="153" customFormat="1" ht="15.75">
      <c r="A2327" s="162"/>
    </row>
    <row r="2328" s="153" customFormat="1" ht="15.75">
      <c r="A2328" s="162"/>
    </row>
    <row r="2329" s="153" customFormat="1" ht="15.75">
      <c r="A2329" s="162"/>
    </row>
    <row r="2330" s="153" customFormat="1" ht="15.75">
      <c r="A2330" s="162"/>
    </row>
    <row r="2331" s="153" customFormat="1" ht="15.75">
      <c r="A2331" s="162"/>
    </row>
    <row r="2332" s="153" customFormat="1" ht="15.75">
      <c r="A2332" s="162"/>
    </row>
    <row r="2333" s="153" customFormat="1" ht="15.75">
      <c r="A2333" s="162"/>
    </row>
    <row r="2334" s="153" customFormat="1" ht="15.75">
      <c r="A2334" s="162"/>
    </row>
    <row r="2335" s="153" customFormat="1" ht="15.75">
      <c r="A2335" s="162"/>
    </row>
    <row r="2336" s="153" customFormat="1" ht="15.75">
      <c r="A2336" s="162"/>
    </row>
    <row r="2337" s="153" customFormat="1" ht="15.75">
      <c r="A2337" s="162"/>
    </row>
    <row r="2338" s="153" customFormat="1" ht="15.75">
      <c r="A2338" s="162"/>
    </row>
    <row r="2339" s="153" customFormat="1" ht="15.75">
      <c r="A2339" s="162"/>
    </row>
    <row r="2340" s="153" customFormat="1" ht="15.75">
      <c r="A2340" s="162"/>
    </row>
    <row r="2341" s="153" customFormat="1" ht="15.75">
      <c r="A2341" s="162"/>
    </row>
    <row r="2342" s="153" customFormat="1" ht="15.75">
      <c r="A2342" s="162"/>
    </row>
    <row r="2343" s="153" customFormat="1" ht="15.75">
      <c r="A2343" s="162"/>
    </row>
    <row r="2344" s="153" customFormat="1" ht="15.75">
      <c r="A2344" s="162"/>
    </row>
    <row r="2345" s="153" customFormat="1" ht="15.75">
      <c r="A2345" s="162"/>
    </row>
    <row r="2346" s="153" customFormat="1" ht="15.75">
      <c r="A2346" s="162"/>
    </row>
    <row r="2347" s="153" customFormat="1" ht="15.75">
      <c r="A2347" s="162"/>
    </row>
    <row r="2348" s="153" customFormat="1" ht="15.75">
      <c r="A2348" s="162"/>
    </row>
    <row r="2349" s="153" customFormat="1" ht="15.75">
      <c r="A2349" s="162"/>
    </row>
    <row r="2350" s="153" customFormat="1" ht="15.75">
      <c r="A2350" s="162"/>
    </row>
    <row r="2351" s="153" customFormat="1" ht="15.75">
      <c r="A2351" s="162"/>
    </row>
    <row r="2352" s="153" customFormat="1" ht="15.75">
      <c r="A2352" s="162"/>
    </row>
    <row r="2353" s="153" customFormat="1" ht="15.75">
      <c r="A2353" s="162"/>
    </row>
    <row r="2354" s="153" customFormat="1" ht="15.75">
      <c r="A2354" s="162"/>
    </row>
    <row r="2355" s="153" customFormat="1" ht="15.75">
      <c r="A2355" s="162"/>
    </row>
    <row r="2356" s="153" customFormat="1" ht="15.75">
      <c r="A2356" s="162"/>
    </row>
    <row r="2357" s="153" customFormat="1" ht="15.75">
      <c r="A2357" s="162"/>
    </row>
    <row r="2358" s="153" customFormat="1" ht="15.75">
      <c r="A2358" s="162"/>
    </row>
    <row r="2359" s="153" customFormat="1" ht="15.75">
      <c r="A2359" s="162"/>
    </row>
    <row r="2360" s="153" customFormat="1" ht="15.75">
      <c r="A2360" s="162"/>
    </row>
    <row r="2361" s="153" customFormat="1" ht="15.75">
      <c r="A2361" s="162"/>
    </row>
    <row r="2362" s="153" customFormat="1" ht="15.75">
      <c r="A2362" s="162"/>
    </row>
    <row r="2363" s="153" customFormat="1" ht="15.75">
      <c r="A2363" s="162"/>
    </row>
    <row r="2364" s="153" customFormat="1" ht="15.75">
      <c r="A2364" s="162"/>
    </row>
    <row r="2365" s="153" customFormat="1" ht="15.75">
      <c r="A2365" s="162"/>
    </row>
    <row r="2366" s="153" customFormat="1" ht="15.75">
      <c r="A2366" s="162"/>
    </row>
    <row r="2367" s="153" customFormat="1" ht="15.75">
      <c r="A2367" s="162"/>
    </row>
    <row r="2368" s="153" customFormat="1" ht="15.75">
      <c r="A2368" s="162"/>
    </row>
    <row r="2369" s="153" customFormat="1" ht="15.75">
      <c r="A2369" s="162"/>
    </row>
    <row r="2370" s="153" customFormat="1" ht="15.75">
      <c r="A2370" s="162"/>
    </row>
    <row r="2371" s="153" customFormat="1" ht="15.75">
      <c r="A2371" s="162"/>
    </row>
    <row r="2372" s="153" customFormat="1" ht="15.75">
      <c r="A2372" s="162"/>
    </row>
    <row r="2373" s="153" customFormat="1" ht="15.75">
      <c r="A2373" s="162"/>
    </row>
    <row r="2374" s="153" customFormat="1" ht="15.75">
      <c r="A2374" s="162"/>
    </row>
    <row r="2375" s="153" customFormat="1" ht="15.75">
      <c r="A2375" s="162"/>
    </row>
    <row r="2376" s="153" customFormat="1" ht="15.75">
      <c r="A2376" s="162"/>
    </row>
    <row r="2377" s="153" customFormat="1" ht="15.75">
      <c r="A2377" s="162"/>
    </row>
    <row r="2378" s="153" customFormat="1" ht="15.75">
      <c r="A2378" s="162"/>
    </row>
    <row r="2379" s="153" customFormat="1" ht="15.75">
      <c r="A2379" s="162"/>
    </row>
    <row r="2380" s="153" customFormat="1" ht="15.75">
      <c r="A2380" s="162"/>
    </row>
    <row r="2381" s="153" customFormat="1" ht="15.75">
      <c r="A2381" s="162"/>
    </row>
    <row r="2382" s="153" customFormat="1" ht="15.75">
      <c r="A2382" s="162"/>
    </row>
    <row r="2383" s="153" customFormat="1" ht="15.75">
      <c r="A2383" s="162"/>
    </row>
    <row r="2384" s="153" customFormat="1" ht="15.75">
      <c r="A2384" s="162"/>
    </row>
    <row r="2385" s="153" customFormat="1" ht="15.75">
      <c r="A2385" s="162"/>
    </row>
    <row r="2386" s="153" customFormat="1" ht="15.75">
      <c r="A2386" s="162"/>
    </row>
    <row r="2387" s="153" customFormat="1" ht="15.75">
      <c r="A2387" s="162"/>
    </row>
    <row r="2388" s="153" customFormat="1" ht="15.75">
      <c r="A2388" s="162"/>
    </row>
    <row r="2389" s="153" customFormat="1" ht="15.75">
      <c r="A2389" s="162"/>
    </row>
    <row r="2390" s="153" customFormat="1" ht="15.75">
      <c r="A2390" s="162"/>
    </row>
    <row r="2391" s="153" customFormat="1" ht="15.75">
      <c r="A2391" s="162"/>
    </row>
    <row r="2392" s="153" customFormat="1" ht="15.75">
      <c r="A2392" s="162"/>
    </row>
    <row r="2393" s="153" customFormat="1" ht="15.75">
      <c r="A2393" s="162"/>
    </row>
    <row r="2394" s="153" customFormat="1" ht="15.75">
      <c r="A2394" s="162"/>
    </row>
    <row r="2395" s="153" customFormat="1" ht="15.75">
      <c r="A2395" s="162"/>
    </row>
    <row r="2396" s="153" customFormat="1" ht="15.75">
      <c r="A2396" s="162"/>
    </row>
    <row r="2397" s="153" customFormat="1" ht="15.75">
      <c r="A2397" s="162"/>
    </row>
    <row r="2398" s="153" customFormat="1" ht="15.75">
      <c r="A2398" s="162"/>
    </row>
    <row r="2399" s="153" customFormat="1" ht="15.75">
      <c r="A2399" s="162"/>
    </row>
    <row r="2400" s="153" customFormat="1" ht="15.75">
      <c r="A2400" s="162"/>
    </row>
    <row r="2401" s="153" customFormat="1" ht="15.75">
      <c r="A2401" s="162"/>
    </row>
    <row r="2402" s="153" customFormat="1" ht="15.75">
      <c r="A2402" s="162"/>
    </row>
    <row r="2403" s="153" customFormat="1" ht="15.75">
      <c r="A2403" s="162"/>
    </row>
    <row r="2404" s="153" customFormat="1" ht="15.75">
      <c r="A2404" s="162"/>
    </row>
    <row r="2405" s="153" customFormat="1" ht="15.75">
      <c r="A2405" s="162"/>
    </row>
    <row r="2406" s="153" customFormat="1" ht="15.75">
      <c r="A2406" s="162"/>
    </row>
    <row r="2407" s="153" customFormat="1" ht="15.75">
      <c r="A2407" s="162"/>
    </row>
    <row r="2408" s="153" customFormat="1" ht="15.75">
      <c r="A2408" s="162"/>
    </row>
    <row r="2409" s="153" customFormat="1" ht="15.75">
      <c r="A2409" s="162"/>
    </row>
    <row r="2410" s="153" customFormat="1" ht="15.75">
      <c r="A2410" s="162"/>
    </row>
    <row r="2411" s="153" customFormat="1" ht="15.75">
      <c r="A2411" s="162"/>
    </row>
    <row r="2412" s="153" customFormat="1" ht="15.75">
      <c r="A2412" s="162"/>
    </row>
    <row r="2413" s="153" customFormat="1" ht="15.75">
      <c r="A2413" s="162"/>
    </row>
    <row r="2414" s="153" customFormat="1" ht="15.75">
      <c r="A2414" s="162"/>
    </row>
    <row r="2415" s="153" customFormat="1" ht="15.75">
      <c r="A2415" s="162"/>
    </row>
    <row r="2416" s="153" customFormat="1" ht="15.75">
      <c r="A2416" s="162"/>
    </row>
    <row r="2417" s="153" customFormat="1" ht="15.75">
      <c r="A2417" s="162"/>
    </row>
    <row r="2418" s="153" customFormat="1" ht="15.75">
      <c r="A2418" s="162"/>
    </row>
    <row r="2419" s="153" customFormat="1" ht="15.75">
      <c r="A2419" s="162"/>
    </row>
    <row r="2420" s="153" customFormat="1" ht="15.75">
      <c r="A2420" s="162"/>
    </row>
    <row r="2421" s="153" customFormat="1" ht="15.75">
      <c r="A2421" s="162"/>
    </row>
    <row r="2422" s="153" customFormat="1" ht="15.75">
      <c r="A2422" s="162"/>
    </row>
    <row r="2423" s="153" customFormat="1" ht="15.75">
      <c r="A2423" s="162"/>
    </row>
    <row r="2424" s="153" customFormat="1" ht="15.75">
      <c r="A2424" s="162"/>
    </row>
    <row r="2425" s="153" customFormat="1" ht="15.75">
      <c r="A2425" s="162"/>
    </row>
    <row r="2426" s="153" customFormat="1" ht="15.75">
      <c r="A2426" s="162"/>
    </row>
  </sheetData>
  <sheetProtection/>
  <printOptions horizontalCentered="1"/>
  <pageMargins left="0.7874015748031497" right="0.7874015748031497" top="1.93" bottom="0.35433070866141736" header="0.4" footer="0.16"/>
  <pageSetup fitToHeight="1" fitToWidth="1" horizontalDpi="300" verticalDpi="300" orientation="landscape" paperSize="9" scale="95" r:id="rId1"/>
  <headerFooter alignWithMargins="0">
    <oddHeader>&amp;LMAGYARPOLÁNY KÖZSÉG
ÖNKORMÁNYZATA
&amp;C2012.ÉVI KÖLTSÉGVETÉS
FELHALMOZÁSI ÉS FELÚJÍTÁSI
KIADÁSOK - BEVÉTELEK
&amp;R5.melléklet Magyarpolány Község
Önkormányzata Képviselő-testületének
2/2012. (II.13.) önkormányzati rendeletéhez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2"/>
  <sheetViews>
    <sheetView zoomScalePageLayoutView="0" workbookViewId="0" topLeftCell="C28">
      <selection activeCell="L11" sqref="L11"/>
    </sheetView>
  </sheetViews>
  <sheetFormatPr defaultColWidth="9.00390625" defaultRowHeight="12.75"/>
  <cols>
    <col min="1" max="1" width="9.25390625" style="168" bestFit="1" customWidth="1"/>
    <col min="2" max="2" width="26.875" style="169" bestFit="1" customWidth="1"/>
    <col min="3" max="3" width="9.125" style="168" customWidth="1"/>
    <col min="4" max="4" width="13.75390625" style="168" bestFit="1" customWidth="1"/>
    <col min="5" max="16" width="12.625" style="168" bestFit="1" customWidth="1"/>
    <col min="17" max="16384" width="9.125" style="168" customWidth="1"/>
  </cols>
  <sheetData>
    <row r="2" ht="15">
      <c r="P2" s="237" t="s">
        <v>518</v>
      </c>
    </row>
    <row r="3" spans="1:16" ht="15">
      <c r="A3" s="170"/>
      <c r="B3" s="171" t="s">
        <v>0</v>
      </c>
      <c r="C3" s="170" t="s">
        <v>1</v>
      </c>
      <c r="D3" s="170" t="s">
        <v>305</v>
      </c>
      <c r="E3" s="170" t="s">
        <v>306</v>
      </c>
      <c r="F3" s="170" t="s">
        <v>2</v>
      </c>
      <c r="G3" s="170" t="s">
        <v>307</v>
      </c>
      <c r="H3" s="170" t="s">
        <v>308</v>
      </c>
      <c r="I3" s="170" t="s">
        <v>309</v>
      </c>
      <c r="J3" s="170" t="s">
        <v>310</v>
      </c>
      <c r="K3" s="170" t="s">
        <v>311</v>
      </c>
      <c r="L3" s="170" t="s">
        <v>312</v>
      </c>
      <c r="M3" s="170" t="s">
        <v>411</v>
      </c>
      <c r="N3" s="170" t="s">
        <v>412</v>
      </c>
      <c r="O3" s="170" t="s">
        <v>413</v>
      </c>
      <c r="P3" s="170" t="s">
        <v>414</v>
      </c>
    </row>
    <row r="4" spans="1:16" s="173" customFormat="1" ht="15">
      <c r="A4" s="172">
        <v>1</v>
      </c>
      <c r="B4" s="265" t="s">
        <v>415</v>
      </c>
      <c r="C4" s="271" t="s">
        <v>416</v>
      </c>
      <c r="D4" s="272"/>
      <c r="E4" s="271" t="s">
        <v>417</v>
      </c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2"/>
    </row>
    <row r="5" spans="1:16" s="173" customFormat="1" ht="15">
      <c r="A5" s="172">
        <v>2</v>
      </c>
      <c r="B5" s="266"/>
      <c r="C5" s="172"/>
      <c r="D5" s="172"/>
      <c r="E5" s="172" t="s">
        <v>418</v>
      </c>
      <c r="F5" s="172" t="s">
        <v>419</v>
      </c>
      <c r="G5" s="172" t="s">
        <v>420</v>
      </c>
      <c r="H5" s="172" t="s">
        <v>421</v>
      </c>
      <c r="I5" s="172" t="s">
        <v>422</v>
      </c>
      <c r="J5" s="172" t="s">
        <v>423</v>
      </c>
      <c r="K5" s="172" t="s">
        <v>424</v>
      </c>
      <c r="L5" s="172" t="s">
        <v>425</v>
      </c>
      <c r="M5" s="172" t="s">
        <v>426</v>
      </c>
      <c r="N5" s="172" t="s">
        <v>427</v>
      </c>
      <c r="O5" s="172" t="s">
        <v>428</v>
      </c>
      <c r="P5" s="172" t="s">
        <v>429</v>
      </c>
    </row>
    <row r="6" spans="1:16" ht="15">
      <c r="A6" s="170">
        <v>3</v>
      </c>
      <c r="B6" s="267" t="s">
        <v>430</v>
      </c>
      <c r="C6" s="170" t="s">
        <v>431</v>
      </c>
      <c r="D6" s="170">
        <f aca="true" t="shared" si="0" ref="D6:D19">SUM(E6:P6)</f>
        <v>14198</v>
      </c>
      <c r="E6" s="170">
        <v>1184</v>
      </c>
      <c r="F6" s="170">
        <v>1183</v>
      </c>
      <c r="G6" s="170">
        <v>1183</v>
      </c>
      <c r="H6" s="170">
        <v>1183</v>
      </c>
      <c r="I6" s="170">
        <v>1183</v>
      </c>
      <c r="J6" s="170">
        <v>1183</v>
      </c>
      <c r="K6" s="170">
        <v>1183</v>
      </c>
      <c r="L6" s="170">
        <v>1183</v>
      </c>
      <c r="M6" s="170">
        <v>1183</v>
      </c>
      <c r="N6" s="170">
        <v>1183</v>
      </c>
      <c r="O6" s="170">
        <v>1183</v>
      </c>
      <c r="P6" s="170">
        <v>1184</v>
      </c>
    </row>
    <row r="7" spans="1:16" ht="15">
      <c r="A7" s="170">
        <v>4</v>
      </c>
      <c r="B7" s="268"/>
      <c r="C7" s="170" t="s">
        <v>432</v>
      </c>
      <c r="D7" s="170">
        <f t="shared" si="0"/>
        <v>0</v>
      </c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</row>
    <row r="8" spans="1:16" ht="15">
      <c r="A8" s="170">
        <v>5</v>
      </c>
      <c r="B8" s="267" t="s">
        <v>433</v>
      </c>
      <c r="C8" s="170" t="s">
        <v>431</v>
      </c>
      <c r="D8" s="170">
        <f t="shared" si="0"/>
        <v>3363</v>
      </c>
      <c r="E8" s="170">
        <v>281</v>
      </c>
      <c r="F8" s="170">
        <v>280</v>
      </c>
      <c r="G8" s="170">
        <v>280</v>
      </c>
      <c r="H8" s="170">
        <v>280</v>
      </c>
      <c r="I8" s="170">
        <v>280</v>
      </c>
      <c r="J8" s="170">
        <v>281</v>
      </c>
      <c r="K8" s="170">
        <v>280</v>
      </c>
      <c r="L8" s="170">
        <v>280</v>
      </c>
      <c r="M8" s="170">
        <v>280</v>
      </c>
      <c r="N8" s="170">
        <v>280</v>
      </c>
      <c r="O8" s="170">
        <v>280</v>
      </c>
      <c r="P8" s="170">
        <v>281</v>
      </c>
    </row>
    <row r="9" spans="1:16" ht="15">
      <c r="A9" s="170">
        <v>6</v>
      </c>
      <c r="B9" s="268"/>
      <c r="C9" s="170" t="s">
        <v>432</v>
      </c>
      <c r="D9" s="170">
        <f t="shared" si="0"/>
        <v>0</v>
      </c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</row>
    <row r="10" spans="1:16" ht="15">
      <c r="A10" s="170">
        <v>7</v>
      </c>
      <c r="B10" s="267" t="s">
        <v>434</v>
      </c>
      <c r="C10" s="170" t="s">
        <v>431</v>
      </c>
      <c r="D10" s="170">
        <f t="shared" si="0"/>
        <v>29359</v>
      </c>
      <c r="E10" s="170">
        <v>2239</v>
      </c>
      <c r="F10" s="170">
        <v>2238</v>
      </c>
      <c r="G10" s="170">
        <v>2238</v>
      </c>
      <c r="H10" s="170">
        <v>2238</v>
      </c>
      <c r="I10" s="170">
        <v>2238</v>
      </c>
      <c r="J10" s="170">
        <v>2739</v>
      </c>
      <c r="K10" s="170">
        <v>3238</v>
      </c>
      <c r="L10" s="170">
        <v>3238</v>
      </c>
      <c r="M10" s="170">
        <v>2238</v>
      </c>
      <c r="N10" s="170">
        <v>2238</v>
      </c>
      <c r="O10" s="170">
        <v>2238</v>
      </c>
      <c r="P10" s="170">
        <v>2239</v>
      </c>
    </row>
    <row r="11" spans="1:16" ht="15">
      <c r="A11" s="170">
        <v>8</v>
      </c>
      <c r="B11" s="268"/>
      <c r="C11" s="170" t="s">
        <v>432</v>
      </c>
      <c r="D11" s="170">
        <f t="shared" si="0"/>
        <v>0</v>
      </c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</row>
    <row r="12" spans="1:16" ht="15">
      <c r="A12" s="170">
        <v>9</v>
      </c>
      <c r="B12" s="267" t="s">
        <v>435</v>
      </c>
      <c r="C12" s="170" t="s">
        <v>431</v>
      </c>
      <c r="D12" s="170">
        <f t="shared" si="0"/>
        <v>5014</v>
      </c>
      <c r="E12" s="170">
        <v>418</v>
      </c>
      <c r="F12" s="170">
        <v>418</v>
      </c>
      <c r="G12" s="170">
        <v>418</v>
      </c>
      <c r="H12" s="170">
        <v>418</v>
      </c>
      <c r="I12" s="170">
        <v>418</v>
      </c>
      <c r="J12" s="170">
        <v>417</v>
      </c>
      <c r="K12" s="170">
        <v>418</v>
      </c>
      <c r="L12" s="170">
        <v>418</v>
      </c>
      <c r="M12" s="170">
        <v>418</v>
      </c>
      <c r="N12" s="170">
        <v>418</v>
      </c>
      <c r="O12" s="170">
        <v>418</v>
      </c>
      <c r="P12" s="170">
        <v>417</v>
      </c>
    </row>
    <row r="13" spans="1:16" ht="15">
      <c r="A13" s="170">
        <v>10</v>
      </c>
      <c r="B13" s="269"/>
      <c r="C13" s="170" t="s">
        <v>432</v>
      </c>
      <c r="D13" s="170">
        <f t="shared" si="0"/>
        <v>0</v>
      </c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</row>
    <row r="14" spans="1:16" ht="15">
      <c r="A14" s="170">
        <v>11</v>
      </c>
      <c r="B14" s="267" t="s">
        <v>436</v>
      </c>
      <c r="C14" s="170" t="s">
        <v>431</v>
      </c>
      <c r="D14" s="170">
        <f t="shared" si="0"/>
        <v>97712</v>
      </c>
      <c r="E14" s="170">
        <v>8143</v>
      </c>
      <c r="F14" s="170">
        <v>8143</v>
      </c>
      <c r="G14" s="170">
        <v>8143</v>
      </c>
      <c r="H14" s="170">
        <v>8142</v>
      </c>
      <c r="I14" s="170">
        <v>8143</v>
      </c>
      <c r="J14" s="170">
        <v>8143</v>
      </c>
      <c r="K14" s="170">
        <v>8143</v>
      </c>
      <c r="L14" s="170">
        <v>8142</v>
      </c>
      <c r="M14" s="170">
        <v>8143</v>
      </c>
      <c r="N14" s="170">
        <v>8142</v>
      </c>
      <c r="O14" s="170">
        <v>8143</v>
      </c>
      <c r="P14" s="170">
        <v>8142</v>
      </c>
    </row>
    <row r="15" spans="1:16" ht="15">
      <c r="A15" s="170">
        <v>12</v>
      </c>
      <c r="B15" s="269"/>
      <c r="C15" s="170" t="s">
        <v>432</v>
      </c>
      <c r="D15" s="170">
        <f t="shared" si="0"/>
        <v>0</v>
      </c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</row>
    <row r="16" spans="1:16" ht="15">
      <c r="A16" s="170">
        <v>13</v>
      </c>
      <c r="B16" s="270" t="s">
        <v>437</v>
      </c>
      <c r="C16" s="170" t="s">
        <v>431</v>
      </c>
      <c r="D16" s="170">
        <f t="shared" si="0"/>
        <v>4788</v>
      </c>
      <c r="E16" s="170"/>
      <c r="F16" s="170"/>
      <c r="G16" s="170">
        <v>1197</v>
      </c>
      <c r="H16" s="170"/>
      <c r="I16" s="170"/>
      <c r="J16" s="170">
        <v>1197</v>
      </c>
      <c r="K16" s="170"/>
      <c r="L16" s="170"/>
      <c r="M16" s="170">
        <v>1197</v>
      </c>
      <c r="N16" s="170"/>
      <c r="O16" s="170"/>
      <c r="P16" s="170">
        <v>1197</v>
      </c>
    </row>
    <row r="17" spans="1:16" ht="15">
      <c r="A17" s="170">
        <v>14</v>
      </c>
      <c r="B17" s="268"/>
      <c r="C17" s="170" t="s">
        <v>432</v>
      </c>
      <c r="D17" s="170">
        <f t="shared" si="0"/>
        <v>0</v>
      </c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</row>
    <row r="18" spans="1:16" ht="15">
      <c r="A18" s="170">
        <v>15</v>
      </c>
      <c r="B18" s="267" t="s">
        <v>438</v>
      </c>
      <c r="C18" s="170" t="s">
        <v>431</v>
      </c>
      <c r="D18" s="170">
        <f>SUM(E18:P18)</f>
        <v>67229</v>
      </c>
      <c r="E18" s="170"/>
      <c r="F18" s="170">
        <v>15000</v>
      </c>
      <c r="G18" s="170">
        <v>6000</v>
      </c>
      <c r="H18" s="170">
        <v>8000</v>
      </c>
      <c r="I18" s="170">
        <v>4000</v>
      </c>
      <c r="J18" s="170">
        <v>6000</v>
      </c>
      <c r="K18" s="170">
        <v>2000</v>
      </c>
      <c r="L18" s="170">
        <v>5000</v>
      </c>
      <c r="M18" s="170">
        <v>6000</v>
      </c>
      <c r="N18" s="170">
        <v>3229</v>
      </c>
      <c r="O18" s="170">
        <v>6000</v>
      </c>
      <c r="P18" s="170">
        <v>6000</v>
      </c>
    </row>
    <row r="19" spans="1:16" ht="15">
      <c r="A19" s="170">
        <v>16</v>
      </c>
      <c r="B19" s="268"/>
      <c r="C19" s="170" t="s">
        <v>432</v>
      </c>
      <c r="D19" s="170">
        <f t="shared" si="0"/>
        <v>0</v>
      </c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</row>
    <row r="20" spans="1:16" s="173" customFormat="1" ht="15">
      <c r="A20" s="172">
        <v>17</v>
      </c>
      <c r="B20" s="182" t="s">
        <v>439</v>
      </c>
      <c r="C20" s="172" t="s">
        <v>431</v>
      </c>
      <c r="D20" s="172">
        <f>SUM(D6+D8+D10+D18+D14+D16+D12)</f>
        <v>221663</v>
      </c>
      <c r="E20" s="172">
        <f aca="true" t="shared" si="1" ref="E20:P20">SUM(E6+E8+E10+E18+E14+E16+E18+E12)</f>
        <v>12265</v>
      </c>
      <c r="F20" s="172">
        <f t="shared" si="1"/>
        <v>42262</v>
      </c>
      <c r="G20" s="172">
        <f t="shared" si="1"/>
        <v>25459</v>
      </c>
      <c r="H20" s="172">
        <f t="shared" si="1"/>
        <v>28261</v>
      </c>
      <c r="I20" s="172">
        <f t="shared" si="1"/>
        <v>20262</v>
      </c>
      <c r="J20" s="172">
        <f t="shared" si="1"/>
        <v>25960</v>
      </c>
      <c r="K20" s="172">
        <f t="shared" si="1"/>
        <v>17262</v>
      </c>
      <c r="L20" s="172">
        <f t="shared" si="1"/>
        <v>23261</v>
      </c>
      <c r="M20" s="172">
        <f t="shared" si="1"/>
        <v>25459</v>
      </c>
      <c r="N20" s="172">
        <f t="shared" si="1"/>
        <v>18719</v>
      </c>
      <c r="O20" s="172">
        <f t="shared" si="1"/>
        <v>24262</v>
      </c>
      <c r="P20" s="172">
        <f t="shared" si="1"/>
        <v>25460</v>
      </c>
    </row>
    <row r="21" spans="1:16" s="173" customFormat="1" ht="15">
      <c r="A21" s="172">
        <v>18</v>
      </c>
      <c r="B21" s="182"/>
      <c r="C21" s="172" t="s">
        <v>432</v>
      </c>
      <c r="D21" s="172">
        <f>SUM(E21:P21)</f>
        <v>0</v>
      </c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</row>
    <row r="22" spans="1:16" s="173" customFormat="1" ht="15">
      <c r="A22" s="172">
        <v>19</v>
      </c>
      <c r="B22" s="182" t="s">
        <v>440</v>
      </c>
      <c r="C22" s="172" t="s">
        <v>431</v>
      </c>
      <c r="D22" s="172">
        <v>36826</v>
      </c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</row>
    <row r="23" spans="1:16" s="173" customFormat="1" ht="15">
      <c r="A23" s="172">
        <v>20</v>
      </c>
      <c r="B23" s="182"/>
      <c r="C23" s="172" t="s">
        <v>432</v>
      </c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</row>
    <row r="24" spans="1:16" s="173" customFormat="1" ht="15">
      <c r="A24" s="172">
        <v>21</v>
      </c>
      <c r="B24" s="265" t="s">
        <v>441</v>
      </c>
      <c r="C24" s="172" t="s">
        <v>431</v>
      </c>
      <c r="D24" s="172">
        <f>SUM(D20+D22)</f>
        <v>258489</v>
      </c>
      <c r="E24" s="172">
        <f aca="true" t="shared" si="2" ref="E24:P24">SUM(E20+E22)</f>
        <v>12265</v>
      </c>
      <c r="F24" s="172">
        <f t="shared" si="2"/>
        <v>42262</v>
      </c>
      <c r="G24" s="172">
        <f t="shared" si="2"/>
        <v>25459</v>
      </c>
      <c r="H24" s="172">
        <f t="shared" si="2"/>
        <v>28261</v>
      </c>
      <c r="I24" s="172">
        <f t="shared" si="2"/>
        <v>20262</v>
      </c>
      <c r="J24" s="172">
        <f t="shared" si="2"/>
        <v>25960</v>
      </c>
      <c r="K24" s="172">
        <f t="shared" si="2"/>
        <v>17262</v>
      </c>
      <c r="L24" s="172">
        <f t="shared" si="2"/>
        <v>23261</v>
      </c>
      <c r="M24" s="172">
        <f t="shared" si="2"/>
        <v>25459</v>
      </c>
      <c r="N24" s="172">
        <f t="shared" si="2"/>
        <v>18719</v>
      </c>
      <c r="O24" s="172">
        <f t="shared" si="2"/>
        <v>24262</v>
      </c>
      <c r="P24" s="172">
        <f t="shared" si="2"/>
        <v>25460</v>
      </c>
    </row>
    <row r="25" spans="1:16" s="173" customFormat="1" ht="15">
      <c r="A25" s="172">
        <v>22</v>
      </c>
      <c r="B25" s="266"/>
      <c r="C25" s="172" t="s">
        <v>432</v>
      </c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</row>
    <row r="26" spans="1:16" ht="15">
      <c r="A26" s="170"/>
      <c r="B26" s="171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</row>
    <row r="27" ht="15">
      <c r="N27" s="168" t="s">
        <v>410</v>
      </c>
    </row>
    <row r="28" spans="1:16" ht="15">
      <c r="A28" s="170"/>
      <c r="B28" s="171" t="s">
        <v>0</v>
      </c>
      <c r="C28" s="170" t="s">
        <v>1</v>
      </c>
      <c r="D28" s="170" t="s">
        <v>305</v>
      </c>
      <c r="E28" s="170" t="s">
        <v>306</v>
      </c>
      <c r="F28" s="170" t="s">
        <v>2</v>
      </c>
      <c r="G28" s="170" t="s">
        <v>307</v>
      </c>
      <c r="H28" s="170" t="s">
        <v>308</v>
      </c>
      <c r="I28" s="170" t="s">
        <v>309</v>
      </c>
      <c r="J28" s="170" t="s">
        <v>310</v>
      </c>
      <c r="K28" s="170" t="s">
        <v>311</v>
      </c>
      <c r="L28" s="170" t="s">
        <v>312</v>
      </c>
      <c r="M28" s="170" t="s">
        <v>411</v>
      </c>
      <c r="N28" s="170" t="s">
        <v>412</v>
      </c>
      <c r="O28" s="170" t="s">
        <v>413</v>
      </c>
      <c r="P28" s="170" t="s">
        <v>414</v>
      </c>
    </row>
    <row r="29" spans="1:16" s="173" customFormat="1" ht="15">
      <c r="A29" s="172">
        <v>1</v>
      </c>
      <c r="B29" s="265" t="s">
        <v>442</v>
      </c>
      <c r="C29" s="271"/>
      <c r="D29" s="272" t="s">
        <v>416</v>
      </c>
      <c r="E29" s="271" t="s">
        <v>443</v>
      </c>
      <c r="F29" s="273"/>
      <c r="G29" s="273"/>
      <c r="H29" s="273"/>
      <c r="I29" s="273"/>
      <c r="J29" s="273"/>
      <c r="K29" s="273"/>
      <c r="L29" s="273"/>
      <c r="M29" s="273"/>
      <c r="N29" s="273"/>
      <c r="O29" s="273"/>
      <c r="P29" s="272"/>
    </row>
    <row r="30" spans="1:16" s="173" customFormat="1" ht="15">
      <c r="A30" s="172">
        <v>2</v>
      </c>
      <c r="B30" s="266"/>
      <c r="C30" s="271" t="s">
        <v>416</v>
      </c>
      <c r="D30" s="272"/>
      <c r="E30" s="172" t="s">
        <v>418</v>
      </c>
      <c r="F30" s="172" t="s">
        <v>419</v>
      </c>
      <c r="G30" s="172" t="s">
        <v>420</v>
      </c>
      <c r="H30" s="172" t="s">
        <v>421</v>
      </c>
      <c r="I30" s="172" t="s">
        <v>422</v>
      </c>
      <c r="J30" s="172" t="s">
        <v>423</v>
      </c>
      <c r="K30" s="172" t="s">
        <v>424</v>
      </c>
      <c r="L30" s="172" t="s">
        <v>425</v>
      </c>
      <c r="M30" s="172" t="s">
        <v>426</v>
      </c>
      <c r="N30" s="172" t="s">
        <v>427</v>
      </c>
      <c r="O30" s="172" t="s">
        <v>428</v>
      </c>
      <c r="P30" s="172" t="s">
        <v>429</v>
      </c>
    </row>
    <row r="31" spans="1:16" ht="15">
      <c r="A31" s="170">
        <v>3</v>
      </c>
      <c r="B31" s="267" t="s">
        <v>444</v>
      </c>
      <c r="C31" s="170" t="s">
        <v>431</v>
      </c>
      <c r="D31" s="170">
        <f aca="true" t="shared" si="3" ref="D31:D42">SUM(E31:P31)</f>
        <v>51808</v>
      </c>
      <c r="E31" s="170">
        <v>4318</v>
      </c>
      <c r="F31" s="170">
        <v>4317</v>
      </c>
      <c r="G31" s="170">
        <v>4317</v>
      </c>
      <c r="H31" s="170">
        <v>4318</v>
      </c>
      <c r="I31" s="170">
        <v>4317</v>
      </c>
      <c r="J31" s="170">
        <v>4317</v>
      </c>
      <c r="K31" s="170">
        <v>4317</v>
      </c>
      <c r="L31" s="170">
        <v>4318</v>
      </c>
      <c r="M31" s="170">
        <v>4317</v>
      </c>
      <c r="N31" s="170">
        <v>4317</v>
      </c>
      <c r="O31" s="170">
        <v>4317</v>
      </c>
      <c r="P31" s="170">
        <v>4318</v>
      </c>
    </row>
    <row r="32" spans="1:16" ht="15">
      <c r="A32" s="170">
        <v>4</v>
      </c>
      <c r="B32" s="268"/>
      <c r="C32" s="170" t="s">
        <v>432</v>
      </c>
      <c r="D32" s="170">
        <f t="shared" si="3"/>
        <v>0</v>
      </c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</row>
    <row r="33" spans="1:16" ht="15">
      <c r="A33" s="170">
        <v>5</v>
      </c>
      <c r="B33" s="267" t="s">
        <v>445</v>
      </c>
      <c r="C33" s="170" t="s">
        <v>431</v>
      </c>
      <c r="D33" s="170">
        <f>SUM(E33:P33)</f>
        <v>82255</v>
      </c>
      <c r="E33" s="170">
        <v>6854</v>
      </c>
      <c r="F33" s="170">
        <v>6855</v>
      </c>
      <c r="G33" s="170">
        <v>6854</v>
      </c>
      <c r="H33" s="170">
        <v>6855</v>
      </c>
      <c r="I33" s="170">
        <v>6854</v>
      </c>
      <c r="J33" s="170">
        <v>6855</v>
      </c>
      <c r="K33" s="170">
        <v>6854</v>
      </c>
      <c r="L33" s="170">
        <v>6855</v>
      </c>
      <c r="M33" s="170">
        <v>6854</v>
      </c>
      <c r="N33" s="170">
        <v>6855</v>
      </c>
      <c r="O33" s="170">
        <v>6855</v>
      </c>
      <c r="P33" s="170">
        <v>6855</v>
      </c>
    </row>
    <row r="34" spans="1:16" ht="15">
      <c r="A34" s="170">
        <v>6</v>
      </c>
      <c r="B34" s="268"/>
      <c r="C34" s="170" t="s">
        <v>432</v>
      </c>
      <c r="D34" s="170">
        <f>SUM(E34:P34)</f>
        <v>0</v>
      </c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</row>
    <row r="35" spans="1:16" ht="15">
      <c r="A35" s="170">
        <v>7</v>
      </c>
      <c r="B35" s="270" t="s">
        <v>10</v>
      </c>
      <c r="C35" s="170" t="s">
        <v>431</v>
      </c>
      <c r="D35" s="170">
        <f>SUM(E35:P35)</f>
        <v>17850</v>
      </c>
      <c r="E35" s="170"/>
      <c r="F35" s="170"/>
      <c r="G35" s="170">
        <v>8925</v>
      </c>
      <c r="H35" s="170"/>
      <c r="I35" s="170"/>
      <c r="J35" s="170"/>
      <c r="K35" s="170"/>
      <c r="L35" s="170"/>
      <c r="M35" s="170"/>
      <c r="N35" s="170">
        <v>8925</v>
      </c>
      <c r="O35" s="170"/>
      <c r="P35" s="170"/>
    </row>
    <row r="36" spans="1:16" ht="15">
      <c r="A36" s="170">
        <v>8</v>
      </c>
      <c r="B36" s="268"/>
      <c r="C36" s="170" t="s">
        <v>432</v>
      </c>
      <c r="D36" s="170">
        <f t="shared" si="3"/>
        <v>0</v>
      </c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</row>
    <row r="37" spans="1:16" ht="15">
      <c r="A37" s="170">
        <v>9</v>
      </c>
      <c r="B37" s="270" t="s">
        <v>446</v>
      </c>
      <c r="C37" s="170" t="s">
        <v>431</v>
      </c>
      <c r="D37" s="170">
        <f t="shared" si="3"/>
        <v>21537</v>
      </c>
      <c r="E37" s="170">
        <v>1795</v>
      </c>
      <c r="F37" s="170">
        <v>1795</v>
      </c>
      <c r="G37" s="170">
        <v>1794</v>
      </c>
      <c r="H37" s="170">
        <v>1795</v>
      </c>
      <c r="I37" s="170">
        <v>1795</v>
      </c>
      <c r="J37" s="170">
        <v>1795</v>
      </c>
      <c r="K37" s="170">
        <v>1794</v>
      </c>
      <c r="L37" s="170">
        <v>1795</v>
      </c>
      <c r="M37" s="170">
        <v>1795</v>
      </c>
      <c r="N37" s="170">
        <v>1795</v>
      </c>
      <c r="O37" s="170">
        <v>1795</v>
      </c>
      <c r="P37" s="170">
        <v>1794</v>
      </c>
    </row>
    <row r="38" spans="1:16" ht="15">
      <c r="A38" s="170">
        <v>10</v>
      </c>
      <c r="B38" s="268"/>
      <c r="C38" s="170" t="s">
        <v>432</v>
      </c>
      <c r="D38" s="170">
        <f t="shared" si="3"/>
        <v>0</v>
      </c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</row>
    <row r="39" spans="1:16" ht="15">
      <c r="A39" s="170">
        <v>11</v>
      </c>
      <c r="B39" s="270" t="s">
        <v>21</v>
      </c>
      <c r="C39" s="170" t="s">
        <v>431</v>
      </c>
      <c r="D39" s="170">
        <f t="shared" si="3"/>
        <v>500</v>
      </c>
      <c r="E39" s="170"/>
      <c r="F39" s="170"/>
      <c r="G39" s="170">
        <v>250</v>
      </c>
      <c r="H39" s="170"/>
      <c r="I39" s="170"/>
      <c r="J39" s="170"/>
      <c r="K39" s="170"/>
      <c r="L39" s="170"/>
      <c r="M39" s="170"/>
      <c r="N39" s="170">
        <v>250</v>
      </c>
      <c r="O39" s="170"/>
      <c r="P39" s="170"/>
    </row>
    <row r="40" spans="1:16" ht="15">
      <c r="A40" s="170">
        <v>12</v>
      </c>
      <c r="B40" s="268"/>
      <c r="C40" s="170" t="s">
        <v>432</v>
      </c>
      <c r="D40" s="170">
        <f t="shared" si="3"/>
        <v>0</v>
      </c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</row>
    <row r="41" spans="1:16" ht="15">
      <c r="A41" s="170">
        <v>13</v>
      </c>
      <c r="B41" s="270" t="s">
        <v>447</v>
      </c>
      <c r="C41" s="170" t="s">
        <v>431</v>
      </c>
      <c r="D41" s="170">
        <f t="shared" si="3"/>
        <v>2600</v>
      </c>
      <c r="E41" s="170"/>
      <c r="F41" s="170"/>
      <c r="G41" s="170">
        <v>650</v>
      </c>
      <c r="H41" s="170"/>
      <c r="I41" s="170"/>
      <c r="J41" s="170">
        <v>650</v>
      </c>
      <c r="K41" s="170"/>
      <c r="L41" s="170"/>
      <c r="M41" s="170">
        <v>650</v>
      </c>
      <c r="N41" s="170"/>
      <c r="O41" s="170"/>
      <c r="P41" s="170">
        <v>650</v>
      </c>
    </row>
    <row r="42" spans="1:16" ht="15">
      <c r="A42" s="170">
        <v>14</v>
      </c>
      <c r="B42" s="268"/>
      <c r="C42" s="170" t="s">
        <v>432</v>
      </c>
      <c r="D42" s="170">
        <f t="shared" si="3"/>
        <v>0</v>
      </c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</row>
    <row r="43" spans="1:16" ht="15">
      <c r="A43" s="170">
        <v>15</v>
      </c>
      <c r="B43" s="270" t="s">
        <v>22</v>
      </c>
      <c r="C43" s="170" t="s">
        <v>431</v>
      </c>
      <c r="D43" s="170">
        <f>SUM(E43:P43)</f>
        <v>2842</v>
      </c>
      <c r="E43" s="170">
        <v>236</v>
      </c>
      <c r="F43" s="170">
        <v>237</v>
      </c>
      <c r="G43" s="170">
        <v>237</v>
      </c>
      <c r="H43" s="170">
        <v>237</v>
      </c>
      <c r="I43" s="170">
        <v>237</v>
      </c>
      <c r="J43" s="170">
        <v>237</v>
      </c>
      <c r="K43" s="170">
        <v>237</v>
      </c>
      <c r="L43" s="170">
        <v>237</v>
      </c>
      <c r="M43" s="170">
        <v>237</v>
      </c>
      <c r="N43" s="170">
        <v>237</v>
      </c>
      <c r="O43" s="170">
        <v>237</v>
      </c>
      <c r="P43" s="170">
        <v>236</v>
      </c>
    </row>
    <row r="44" spans="1:16" ht="15">
      <c r="A44" s="170">
        <v>16</v>
      </c>
      <c r="B44" s="268"/>
      <c r="C44" s="170" t="s">
        <v>432</v>
      </c>
      <c r="D44" s="170">
        <f>SUM(E44:P44)</f>
        <v>0</v>
      </c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</row>
    <row r="45" spans="1:16" ht="15">
      <c r="A45" s="170">
        <v>17</v>
      </c>
      <c r="B45" s="270" t="s">
        <v>448</v>
      </c>
      <c r="C45" s="170" t="s">
        <v>431</v>
      </c>
      <c r="D45" s="170">
        <f>SUM(E45:P45)</f>
        <v>453</v>
      </c>
      <c r="E45" s="170">
        <v>38</v>
      </c>
      <c r="F45" s="170">
        <v>38</v>
      </c>
      <c r="G45" s="170">
        <v>37</v>
      </c>
      <c r="H45" s="170">
        <v>38</v>
      </c>
      <c r="I45" s="170">
        <v>38</v>
      </c>
      <c r="J45" s="170">
        <v>37</v>
      </c>
      <c r="K45" s="170">
        <v>38</v>
      </c>
      <c r="L45" s="170">
        <v>38</v>
      </c>
      <c r="M45" s="170">
        <v>38</v>
      </c>
      <c r="N45" s="170">
        <v>38</v>
      </c>
      <c r="O45" s="170">
        <v>37</v>
      </c>
      <c r="P45" s="170">
        <v>38</v>
      </c>
    </row>
    <row r="46" spans="1:16" ht="15">
      <c r="A46" s="170">
        <v>18</v>
      </c>
      <c r="B46" s="268"/>
      <c r="C46" s="170" t="s">
        <v>432</v>
      </c>
      <c r="D46" s="170">
        <f>SUM(E46:P46)</f>
        <v>0</v>
      </c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</row>
    <row r="47" spans="1:16" s="173" customFormat="1" ht="15">
      <c r="A47" s="172">
        <v>23</v>
      </c>
      <c r="B47" s="274" t="s">
        <v>449</v>
      </c>
      <c r="C47" s="172" t="s">
        <v>431</v>
      </c>
      <c r="D47" s="172">
        <f>SUM(D31+D33+D35+D37+D39+D41+D43+D45)</f>
        <v>179845</v>
      </c>
      <c r="E47" s="172">
        <f aca="true" t="shared" si="4" ref="E47:P47">SUM(E31+E33+E35+E37+E39+E41+E43+E43+E45)</f>
        <v>13477</v>
      </c>
      <c r="F47" s="172">
        <f t="shared" si="4"/>
        <v>13479</v>
      </c>
      <c r="G47" s="172">
        <f t="shared" si="4"/>
        <v>23301</v>
      </c>
      <c r="H47" s="172">
        <f t="shared" si="4"/>
        <v>13480</v>
      </c>
      <c r="I47" s="172">
        <f t="shared" si="4"/>
        <v>13478</v>
      </c>
      <c r="J47" s="172">
        <f t="shared" si="4"/>
        <v>14128</v>
      </c>
      <c r="K47" s="172">
        <f t="shared" si="4"/>
        <v>13477</v>
      </c>
      <c r="L47" s="172">
        <f t="shared" si="4"/>
        <v>13480</v>
      </c>
      <c r="M47" s="172">
        <f t="shared" si="4"/>
        <v>14128</v>
      </c>
      <c r="N47" s="172">
        <f t="shared" si="4"/>
        <v>22654</v>
      </c>
      <c r="O47" s="172">
        <f t="shared" si="4"/>
        <v>13478</v>
      </c>
      <c r="P47" s="172">
        <f t="shared" si="4"/>
        <v>14127</v>
      </c>
    </row>
    <row r="48" spans="1:16" s="173" customFormat="1" ht="15">
      <c r="A48" s="172">
        <v>24</v>
      </c>
      <c r="B48" s="275"/>
      <c r="C48" s="172" t="s">
        <v>432</v>
      </c>
      <c r="D48" s="172">
        <f>SUM(E48:P48)</f>
        <v>0</v>
      </c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</row>
    <row r="49" spans="1:16" s="173" customFormat="1" ht="15">
      <c r="A49" s="172">
        <v>25</v>
      </c>
      <c r="B49" s="274" t="s">
        <v>450</v>
      </c>
      <c r="C49" s="172" t="s">
        <v>431</v>
      </c>
      <c r="D49" s="172">
        <v>78644</v>
      </c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</row>
    <row r="50" spans="1:16" s="173" customFormat="1" ht="15">
      <c r="A50" s="172">
        <v>26</v>
      </c>
      <c r="B50" s="275"/>
      <c r="C50" s="172" t="s">
        <v>432</v>
      </c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</row>
    <row r="51" spans="1:16" s="173" customFormat="1" ht="15">
      <c r="A51" s="172">
        <v>27</v>
      </c>
      <c r="B51" s="274" t="s">
        <v>451</v>
      </c>
      <c r="C51" s="172" t="s">
        <v>431</v>
      </c>
      <c r="D51" s="172">
        <f>SUM(D47+D49)</f>
        <v>258489</v>
      </c>
      <c r="E51" s="172">
        <f aca="true" t="shared" si="5" ref="E51:P51">SUM(E47+E49)</f>
        <v>13477</v>
      </c>
      <c r="F51" s="172">
        <f t="shared" si="5"/>
        <v>13479</v>
      </c>
      <c r="G51" s="172">
        <f t="shared" si="5"/>
        <v>23301</v>
      </c>
      <c r="H51" s="172">
        <f t="shared" si="5"/>
        <v>13480</v>
      </c>
      <c r="I51" s="172">
        <f t="shared" si="5"/>
        <v>13478</v>
      </c>
      <c r="J51" s="172">
        <f t="shared" si="5"/>
        <v>14128</v>
      </c>
      <c r="K51" s="172">
        <f t="shared" si="5"/>
        <v>13477</v>
      </c>
      <c r="L51" s="172">
        <f t="shared" si="5"/>
        <v>13480</v>
      </c>
      <c r="M51" s="172">
        <f t="shared" si="5"/>
        <v>14128</v>
      </c>
      <c r="N51" s="172">
        <f t="shared" si="5"/>
        <v>22654</v>
      </c>
      <c r="O51" s="172">
        <f t="shared" si="5"/>
        <v>13478</v>
      </c>
      <c r="P51" s="172">
        <f t="shared" si="5"/>
        <v>14127</v>
      </c>
    </row>
    <row r="52" spans="1:16" s="173" customFormat="1" ht="15">
      <c r="A52" s="172">
        <v>28</v>
      </c>
      <c r="B52" s="275"/>
      <c r="C52" s="172" t="s">
        <v>432</v>
      </c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</row>
  </sheetData>
  <sheetProtection/>
  <mergeCells count="26">
    <mergeCell ref="B51:B52"/>
    <mergeCell ref="B39:B40"/>
    <mergeCell ref="B41:B42"/>
    <mergeCell ref="B43:B44"/>
    <mergeCell ref="B45:B46"/>
    <mergeCell ref="B47:B48"/>
    <mergeCell ref="B49:B50"/>
    <mergeCell ref="B37:B38"/>
    <mergeCell ref="E4:P4"/>
    <mergeCell ref="C4:D4"/>
    <mergeCell ref="B29:B30"/>
    <mergeCell ref="C29:D29"/>
    <mergeCell ref="E29:P29"/>
    <mergeCell ref="B12:B13"/>
    <mergeCell ref="C30:D30"/>
    <mergeCell ref="B24:B25"/>
    <mergeCell ref="B6:B7"/>
    <mergeCell ref="B31:B32"/>
    <mergeCell ref="B33:B34"/>
    <mergeCell ref="B35:B36"/>
    <mergeCell ref="B4:B5"/>
    <mergeCell ref="B8:B9"/>
    <mergeCell ref="B10:B11"/>
    <mergeCell ref="B14:B15"/>
    <mergeCell ref="B16:B17"/>
    <mergeCell ref="B18:B19"/>
  </mergeCells>
  <printOptions horizontalCentered="1" verticalCentered="1"/>
  <pageMargins left="0.7480314960629921" right="0.7480314960629921" top="0.984251968503937" bottom="0.984251968503937" header="0.31" footer="0.5118110236220472"/>
  <pageSetup fitToHeight="1" fitToWidth="1" horizontalDpi="600" verticalDpi="600" orientation="landscape" paperSize="9" scale="59" r:id="rId1"/>
  <headerFooter>
    <oddHeader>&amp;LMAGYARPOLÁNY KÖZSÉG 
ÖNKORMÁNYZATA&amp;C2012.ÉVI KÖLTSÉGVETÉS
bevételi és kiadási előirányzatok
felhasználási ütemterve&amp;R6.melléklet Magyarpolány Község
Önkormányzata Képviselő-testületének
2/2012. (II.13.) önkormányzati rendeletéhez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8:M23"/>
  <sheetViews>
    <sheetView zoomScalePageLayoutView="0" workbookViewId="0" topLeftCell="A1">
      <selection activeCell="E11" sqref="E11"/>
    </sheetView>
  </sheetViews>
  <sheetFormatPr defaultColWidth="9.00390625" defaultRowHeight="12.75"/>
  <cols>
    <col min="1" max="2" width="9.125" style="165" customWidth="1"/>
    <col min="3" max="3" width="16.75390625" style="165" customWidth="1"/>
    <col min="4" max="4" width="14.00390625" style="165" bestFit="1" customWidth="1"/>
    <col min="5" max="5" width="10.125" style="165" bestFit="1" customWidth="1"/>
    <col min="6" max="16384" width="9.125" style="165" customWidth="1"/>
  </cols>
  <sheetData>
    <row r="8" spans="1:13" ht="15">
      <c r="A8" s="164" t="s">
        <v>389</v>
      </c>
      <c r="B8" s="164"/>
      <c r="C8" s="164"/>
      <c r="D8" s="282" t="s">
        <v>390</v>
      </c>
      <c r="E8" s="164"/>
      <c r="F8" s="276" t="s">
        <v>391</v>
      </c>
      <c r="G8" s="277"/>
      <c r="H8" s="277"/>
      <c r="I8" s="278"/>
      <c r="J8" s="276" t="s">
        <v>392</v>
      </c>
      <c r="K8" s="277"/>
      <c r="L8" s="278"/>
      <c r="M8" s="164" t="s">
        <v>393</v>
      </c>
    </row>
    <row r="9" spans="1:13" ht="15">
      <c r="A9" s="276"/>
      <c r="B9" s="277"/>
      <c r="C9" s="278"/>
      <c r="D9" s="283"/>
      <c r="E9" s="164" t="s">
        <v>394</v>
      </c>
      <c r="F9" s="164" t="s">
        <v>395</v>
      </c>
      <c r="G9" s="164" t="s">
        <v>396</v>
      </c>
      <c r="H9" s="164" t="s">
        <v>394</v>
      </c>
      <c r="I9" s="164" t="s">
        <v>395</v>
      </c>
      <c r="J9" s="164" t="s">
        <v>396</v>
      </c>
      <c r="K9" s="164" t="s">
        <v>397</v>
      </c>
      <c r="L9" s="164" t="s">
        <v>395</v>
      </c>
      <c r="M9" s="164" t="s">
        <v>363</v>
      </c>
    </row>
    <row r="10" spans="1:13" ht="23.25" customHeight="1">
      <c r="A10" s="164" t="s">
        <v>398</v>
      </c>
      <c r="B10" s="164"/>
      <c r="C10" s="164"/>
      <c r="D10" s="164" t="s">
        <v>399</v>
      </c>
      <c r="E10" s="164">
        <v>100</v>
      </c>
      <c r="F10" s="164">
        <v>486</v>
      </c>
      <c r="G10" s="164"/>
      <c r="H10" s="164"/>
      <c r="I10" s="164"/>
      <c r="J10" s="164"/>
      <c r="K10" s="164"/>
      <c r="L10" s="164"/>
      <c r="M10" s="164"/>
    </row>
    <row r="11" spans="1:13" s="167" customFormat="1" ht="42.75" customHeight="1">
      <c r="A11" s="279" t="s">
        <v>400</v>
      </c>
      <c r="B11" s="280"/>
      <c r="C11" s="281"/>
      <c r="D11" s="166" t="s">
        <v>401</v>
      </c>
      <c r="E11" s="177">
        <v>100</v>
      </c>
      <c r="F11" s="166">
        <v>74</v>
      </c>
      <c r="G11" s="166"/>
      <c r="H11" s="166"/>
      <c r="I11" s="166"/>
      <c r="J11" s="166"/>
      <c r="K11" s="166"/>
      <c r="L11" s="166"/>
      <c r="M11" s="166"/>
    </row>
    <row r="12" spans="1:13" ht="15">
      <c r="A12" s="164" t="s">
        <v>402</v>
      </c>
      <c r="B12" s="164"/>
      <c r="C12" s="164"/>
      <c r="D12" s="164"/>
      <c r="E12" s="164">
        <v>100</v>
      </c>
      <c r="F12" s="164">
        <v>558</v>
      </c>
      <c r="G12" s="164"/>
      <c r="H12" s="164"/>
      <c r="I12" s="164"/>
      <c r="J12" s="164"/>
      <c r="K12" s="164"/>
      <c r="L12" s="164"/>
      <c r="M12" s="164"/>
    </row>
    <row r="16" ht="15">
      <c r="A16" s="165" t="s">
        <v>403</v>
      </c>
    </row>
    <row r="17" ht="15">
      <c r="A17" s="165" t="s">
        <v>404</v>
      </c>
    </row>
    <row r="18" ht="15">
      <c r="B18" s="165" t="s">
        <v>405</v>
      </c>
    </row>
    <row r="19" ht="15">
      <c r="B19" s="165" t="s">
        <v>406</v>
      </c>
    </row>
    <row r="20" ht="15">
      <c r="B20" s="165" t="s">
        <v>407</v>
      </c>
    </row>
    <row r="22" ht="15">
      <c r="A22" s="165" t="s">
        <v>408</v>
      </c>
    </row>
    <row r="23" ht="15">
      <c r="A23" s="165" t="s">
        <v>409</v>
      </c>
    </row>
  </sheetData>
  <sheetProtection/>
  <mergeCells count="5">
    <mergeCell ref="J8:L8"/>
    <mergeCell ref="A9:C9"/>
    <mergeCell ref="A11:C11"/>
    <mergeCell ref="D8:D9"/>
    <mergeCell ref="F8:I8"/>
  </mergeCells>
  <printOptions/>
  <pageMargins left="0.22" right="0.33" top="0.984251968503937" bottom="0.984251968503937" header="0.5118110236220472" footer="0.5118110236220472"/>
  <pageSetup horizontalDpi="600" verticalDpi="600" orientation="landscape" paperSize="9" r:id="rId1"/>
  <headerFooter alignWithMargins="0">
    <oddHeader>&amp;LMAGYARPOLÁNY KÖZSÉG 
ÖNKORMÁNYZATA&amp;C2012.ÉVI KÖLTSÉGVETÉS
KÖZVETETT TÁMOGATÁSOK&amp;R7.melléklet Magyarpolány Község
Önkormányzata Képviselő-testületének
2/2012. (II.13.) önkormányzati rendeletéhez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D8" sqref="D8"/>
    </sheetView>
  </sheetViews>
  <sheetFormatPr defaultColWidth="9.00390625" defaultRowHeight="12.75"/>
  <cols>
    <col min="1" max="1" width="8.125" style="168" bestFit="1" customWidth="1"/>
    <col min="2" max="2" width="39.125" style="168" bestFit="1" customWidth="1"/>
    <col min="3" max="3" width="12.625" style="168" bestFit="1" customWidth="1"/>
    <col min="4" max="4" width="28.75390625" style="168" bestFit="1" customWidth="1"/>
    <col min="5" max="5" width="12.625" style="168" bestFit="1" customWidth="1"/>
    <col min="6" max="16384" width="9.125" style="165" customWidth="1"/>
  </cols>
  <sheetData>
    <row r="1" ht="15">
      <c r="E1" s="168" t="s">
        <v>363</v>
      </c>
    </row>
    <row r="2" spans="1:5" s="179" customFormat="1" ht="25.5" customHeight="1">
      <c r="A2" s="178"/>
      <c r="B2" s="178" t="s">
        <v>0</v>
      </c>
      <c r="C2" s="178" t="s">
        <v>1</v>
      </c>
      <c r="D2" s="178" t="s">
        <v>305</v>
      </c>
      <c r="E2" s="178" t="s">
        <v>306</v>
      </c>
    </row>
    <row r="3" spans="1:5" s="179" customFormat="1" ht="25.5" customHeight="1">
      <c r="A3" s="178"/>
      <c r="B3" s="178" t="s">
        <v>453</v>
      </c>
      <c r="C3" s="178"/>
      <c r="D3" s="178" t="s">
        <v>454</v>
      </c>
      <c r="E3" s="178"/>
    </row>
    <row r="4" spans="1:5" ht="25.5" customHeight="1">
      <c r="A4" s="170">
        <v>1</v>
      </c>
      <c r="B4" s="170" t="s">
        <v>455</v>
      </c>
      <c r="C4" s="170">
        <v>3042</v>
      </c>
      <c r="D4" s="170" t="s">
        <v>456</v>
      </c>
      <c r="E4" s="170">
        <v>16882</v>
      </c>
    </row>
    <row r="5" spans="1:5" ht="25.5" customHeight="1">
      <c r="A5" s="170">
        <v>2</v>
      </c>
      <c r="B5" s="170" t="s">
        <v>457</v>
      </c>
      <c r="C5" s="170">
        <v>2076</v>
      </c>
      <c r="D5" s="170" t="s">
        <v>458</v>
      </c>
      <c r="E5" s="170">
        <v>4206</v>
      </c>
    </row>
    <row r="6" spans="1:5" ht="25.5" customHeight="1">
      <c r="A6" s="170">
        <v>3</v>
      </c>
      <c r="B6" s="170" t="s">
        <v>459</v>
      </c>
      <c r="C6" s="170">
        <f>-SUM('8.a.sz.m-KJ'!C74)</f>
        <v>8771.339</v>
      </c>
      <c r="D6" s="170" t="s">
        <v>369</v>
      </c>
      <c r="E6" s="170">
        <v>6337</v>
      </c>
    </row>
    <row r="7" spans="1:5" ht="25.5" customHeight="1">
      <c r="A7" s="170">
        <v>4</v>
      </c>
      <c r="B7" s="170" t="s">
        <v>460</v>
      </c>
      <c r="C7" s="170">
        <f>-SUM('8.a.sz.m-KJ'!D74)</f>
        <v>12134.823</v>
      </c>
      <c r="D7" s="170" t="s">
        <v>370</v>
      </c>
      <c r="E7" s="170">
        <v>404</v>
      </c>
    </row>
    <row r="8" spans="1:5" ht="25.5" customHeight="1">
      <c r="A8" s="170">
        <v>5</v>
      </c>
      <c r="B8" s="170" t="s">
        <v>371</v>
      </c>
      <c r="C8" s="170">
        <v>1805</v>
      </c>
      <c r="D8" s="170"/>
      <c r="E8" s="170"/>
    </row>
    <row r="9" spans="1:5" s="180" customFormat="1" ht="25.5" customHeight="1">
      <c r="A9" s="172">
        <v>6</v>
      </c>
      <c r="B9" s="172" t="s">
        <v>461</v>
      </c>
      <c r="C9" s="172">
        <f>SUM(C4:C8)</f>
        <v>27829.162</v>
      </c>
      <c r="D9" s="172" t="s">
        <v>461</v>
      </c>
      <c r="E9" s="172">
        <f>SUM(E4:E7)</f>
        <v>27829</v>
      </c>
    </row>
  </sheetData>
  <sheetProtection/>
  <printOptions horizontalCentered="1"/>
  <pageMargins left="0.7480314960629921" right="0.7480314960629921" top="1.41" bottom="0.984251968503937" header="0.5118110236220472" footer="0.5118110236220472"/>
  <pageSetup horizontalDpi="600" verticalDpi="600" orientation="landscape" paperSize="9" r:id="rId1"/>
  <headerFooter>
    <oddHeader>&amp;LMAGYARPOLÁNY ÉS KISLŐD KÖZSÉGEK 
KÖRJEGYZŐSÉGE&amp;C2012.ÉVI KÖLTSÉGVETÉS&amp;R8.melléklet Magyarpolány Község
Önkormányzata Képviselő-testületének
2/2012. (II.13.) önkormányzati rendeletéhez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Önkormányzat Magyarpolány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Önkormányzat Magyarpolány</dc:creator>
  <cp:keywords/>
  <dc:description/>
  <cp:lastModifiedBy>Magyarpolány Önkormányzat</cp:lastModifiedBy>
  <cp:lastPrinted>2012-02-17T08:32:53Z</cp:lastPrinted>
  <dcterms:created xsi:type="dcterms:W3CDTF">2012-01-24T08:18:11Z</dcterms:created>
  <dcterms:modified xsi:type="dcterms:W3CDTF">2012-02-17T08:36:56Z</dcterms:modified>
  <cp:category/>
  <cp:version/>
  <cp:contentType/>
  <cp:contentStatus/>
</cp:coreProperties>
</file>